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120" windowWidth="18195" windowHeight="10740"/>
  </bookViews>
  <sheets>
    <sheet name="Лист1" sheetId="1" r:id="rId1"/>
  </sheets>
  <calcPr calcId="144525"/>
</workbook>
</file>

<file path=xl/calcChain.xml><?xml version="1.0" encoding="utf-8"?>
<calcChain xmlns="http://schemas.openxmlformats.org/spreadsheetml/2006/main">
  <c r="F126" i="1" l="1"/>
  <c r="E126" i="1"/>
  <c r="E125" i="1" s="1"/>
  <c r="D126" i="1"/>
  <c r="D125" i="1" s="1"/>
  <c r="F125" i="1"/>
  <c r="F127" i="1"/>
  <c r="F138" i="1"/>
  <c r="F137" i="1" s="1"/>
  <c r="F136" i="1" s="1"/>
  <c r="E135" i="1" l="1"/>
  <c r="E131" i="1"/>
  <c r="F93" i="1"/>
  <c r="D91" i="1"/>
  <c r="C91" i="1"/>
  <c r="C90" i="1" s="1"/>
  <c r="C8" i="1" s="1"/>
  <c r="F92" i="1"/>
  <c r="F91" i="1"/>
  <c r="F90" i="1" s="1"/>
  <c r="E92" i="1"/>
  <c r="E91" i="1" s="1"/>
  <c r="E90" i="1" s="1"/>
  <c r="D92" i="1"/>
  <c r="C92" i="1"/>
  <c r="F15" i="1"/>
  <c r="F14" i="1"/>
  <c r="F11" i="1" s="1"/>
  <c r="F10" i="1" s="1"/>
  <c r="F9" i="1" s="1"/>
  <c r="F13" i="1"/>
  <c r="F12" i="1"/>
  <c r="F135" i="1"/>
  <c r="F133" i="1"/>
  <c r="F132" i="1" s="1"/>
  <c r="E133" i="1"/>
  <c r="D133" i="1"/>
  <c r="D132" i="1"/>
  <c r="C133" i="1"/>
  <c r="C132" i="1" s="1"/>
  <c r="C128" i="1" s="1"/>
  <c r="C113" i="1" s="1"/>
  <c r="F120" i="1"/>
  <c r="E120" i="1"/>
  <c r="E119" i="1" s="1"/>
  <c r="E118" i="1" s="1"/>
  <c r="D120" i="1"/>
  <c r="D119" i="1" s="1"/>
  <c r="D118" i="1" s="1"/>
  <c r="F119" i="1"/>
  <c r="F134" i="1"/>
  <c r="E132" i="1"/>
  <c r="D122" i="1"/>
  <c r="F123" i="1"/>
  <c r="F122" i="1"/>
  <c r="E123" i="1"/>
  <c r="E122" i="1"/>
  <c r="D123" i="1"/>
  <c r="F124" i="1"/>
  <c r="F131" i="1"/>
  <c r="F130" i="1"/>
  <c r="F129" i="1" s="1"/>
  <c r="D130" i="1"/>
  <c r="D129" i="1" s="1"/>
  <c r="D128" i="1" s="1"/>
  <c r="E144" i="1"/>
  <c r="E143" i="1"/>
  <c r="E142" i="1"/>
  <c r="F146" i="1"/>
  <c r="F145" i="1"/>
  <c r="F117" i="1"/>
  <c r="F111" i="1"/>
  <c r="F109" i="1"/>
  <c r="F106" i="1"/>
  <c r="F104" i="1"/>
  <c r="E116" i="1"/>
  <c r="E115" i="1" s="1"/>
  <c r="E114" i="1" s="1"/>
  <c r="E110" i="1"/>
  <c r="E108" i="1"/>
  <c r="E107" i="1"/>
  <c r="E105" i="1"/>
  <c r="E103" i="1"/>
  <c r="E101" i="1"/>
  <c r="D101" i="1"/>
  <c r="F102" i="1"/>
  <c r="E100" i="1"/>
  <c r="E97" i="1"/>
  <c r="F98" i="1"/>
  <c r="F96" i="1"/>
  <c r="E95" i="1"/>
  <c r="E83" i="1"/>
  <c r="E70" i="1" s="1"/>
  <c r="E80" i="1"/>
  <c r="F85" i="1"/>
  <c r="F82" i="1"/>
  <c r="F81" i="1"/>
  <c r="F80" i="1" s="1"/>
  <c r="F79" i="1"/>
  <c r="E78" i="1"/>
  <c r="F77" i="1"/>
  <c r="E76" i="1"/>
  <c r="F75" i="1"/>
  <c r="E74" i="1"/>
  <c r="F73" i="1"/>
  <c r="E72" i="1"/>
  <c r="F69" i="1"/>
  <c r="F68" i="1"/>
  <c r="F65" i="1" s="1"/>
  <c r="F64" i="1" s="1"/>
  <c r="F67" i="1"/>
  <c r="F66" i="1"/>
  <c r="E65" i="1"/>
  <c r="E64" i="1"/>
  <c r="F63" i="1"/>
  <c r="F62" i="1"/>
  <c r="F59" i="1" s="1"/>
  <c r="F58" i="1" s="1"/>
  <c r="F61" i="1"/>
  <c r="F60" i="1"/>
  <c r="E59" i="1"/>
  <c r="E58" i="1"/>
  <c r="F56" i="1"/>
  <c r="F55" i="1"/>
  <c r="E54" i="1"/>
  <c r="E53" i="1"/>
  <c r="F51" i="1"/>
  <c r="E50" i="1"/>
  <c r="E49" i="1"/>
  <c r="F48" i="1"/>
  <c r="F45" i="1" s="1"/>
  <c r="F47" i="1"/>
  <c r="F46" i="1"/>
  <c r="E45" i="1"/>
  <c r="F44" i="1"/>
  <c r="F40" i="1" s="1"/>
  <c r="F39" i="1" s="1"/>
  <c r="F43" i="1"/>
  <c r="F42" i="1"/>
  <c r="F41" i="1"/>
  <c r="E40" i="1"/>
  <c r="E39" i="1"/>
  <c r="F38" i="1"/>
  <c r="F37" i="1"/>
  <c r="F36" i="1"/>
  <c r="E35" i="1"/>
  <c r="E34" i="1"/>
  <c r="E33" i="1"/>
  <c r="F31" i="1"/>
  <c r="F27" i="1" s="1"/>
  <c r="F26" i="1" s="1"/>
  <c r="F30" i="1"/>
  <c r="F29" i="1"/>
  <c r="F28" i="1"/>
  <c r="E27" i="1"/>
  <c r="E26" i="1"/>
  <c r="F25" i="1"/>
  <c r="F24" i="1"/>
  <c r="F23" i="1"/>
  <c r="F21" i="1" s="1"/>
  <c r="F22" i="1"/>
  <c r="E21" i="1"/>
  <c r="D21" i="1"/>
  <c r="F20" i="1"/>
  <c r="F16" i="1" s="1"/>
  <c r="F19" i="1"/>
  <c r="F18" i="1"/>
  <c r="F17" i="1"/>
  <c r="E16" i="1"/>
  <c r="E10" i="1"/>
  <c r="E9" i="1"/>
  <c r="E11" i="1"/>
  <c r="C12" i="1"/>
  <c r="F118" i="1"/>
  <c r="E130" i="1"/>
  <c r="E129" i="1" s="1"/>
  <c r="E128" i="1" s="1"/>
  <c r="E113" i="1" s="1"/>
  <c r="E112" i="1" s="1"/>
  <c r="E99" i="1"/>
  <c r="E94" i="1"/>
  <c r="E71" i="1"/>
  <c r="E57" i="1"/>
  <c r="E52" i="1"/>
  <c r="E32" i="1"/>
  <c r="D144" i="1"/>
  <c r="D143" i="1"/>
  <c r="C144" i="1"/>
  <c r="C143" i="1"/>
  <c r="C142" i="1"/>
  <c r="F144" i="1"/>
  <c r="D142" i="1"/>
  <c r="F143" i="1"/>
  <c r="F142" i="1"/>
  <c r="F89" i="1"/>
  <c r="F78" i="1"/>
  <c r="F72" i="1"/>
  <c r="F54" i="1"/>
  <c r="F53" i="1"/>
  <c r="F35" i="1"/>
  <c r="F34" i="1" s="1"/>
  <c r="F33" i="1" s="1"/>
  <c r="F32" i="1" s="1"/>
  <c r="D27" i="1"/>
  <c r="D26" i="1"/>
  <c r="D116" i="1"/>
  <c r="D115" i="1" s="1"/>
  <c r="F110" i="1"/>
  <c r="D110" i="1"/>
  <c r="F108" i="1"/>
  <c r="F107" i="1"/>
  <c r="D108" i="1"/>
  <c r="D107" i="1"/>
  <c r="F105" i="1"/>
  <c r="D105" i="1"/>
  <c r="F103" i="1"/>
  <c r="D103" i="1"/>
  <c r="F101" i="1"/>
  <c r="F100" i="1"/>
  <c r="F99" i="1" s="1"/>
  <c r="D100" i="1"/>
  <c r="F97" i="1"/>
  <c r="D97" i="1"/>
  <c r="F95" i="1"/>
  <c r="D95" i="1"/>
  <c r="D84" i="1"/>
  <c r="F84" i="1" s="1"/>
  <c r="F83" i="1" s="1"/>
  <c r="D80" i="1"/>
  <c r="D78" i="1"/>
  <c r="F76" i="1"/>
  <c r="D76" i="1"/>
  <c r="F74" i="1"/>
  <c r="D74" i="1"/>
  <c r="D72" i="1"/>
  <c r="D65" i="1"/>
  <c r="D64" i="1"/>
  <c r="D59" i="1"/>
  <c r="D58" i="1"/>
  <c r="D54" i="1"/>
  <c r="D53" i="1"/>
  <c r="F50" i="1"/>
  <c r="F49" i="1"/>
  <c r="D50" i="1"/>
  <c r="D49" i="1"/>
  <c r="D45" i="1"/>
  <c r="D40" i="1"/>
  <c r="D39" i="1"/>
  <c r="D35" i="1"/>
  <c r="D34" i="1"/>
  <c r="D16" i="1"/>
  <c r="D11" i="1"/>
  <c r="D99" i="1"/>
  <c r="D94" i="1"/>
  <c r="D90" i="1"/>
  <c r="F94" i="1"/>
  <c r="D71" i="1"/>
  <c r="F71" i="1"/>
  <c r="D57" i="1"/>
  <c r="D52" i="1"/>
  <c r="D33" i="1"/>
  <c r="D32" i="1"/>
  <c r="D10" i="1"/>
  <c r="D9" i="1"/>
  <c r="C66" i="1"/>
  <c r="C39" i="1"/>
  <c r="C11" i="1"/>
  <c r="C10" i="1"/>
  <c r="C45" i="1"/>
  <c r="C140" i="1"/>
  <c r="C139" i="1"/>
  <c r="C130" i="1"/>
  <c r="C129" i="1"/>
  <c r="C126" i="1"/>
  <c r="C125" i="1"/>
  <c r="C123" i="1"/>
  <c r="C122" i="1"/>
  <c r="C120" i="1"/>
  <c r="C119" i="1"/>
  <c r="C116" i="1"/>
  <c r="C110" i="1"/>
  <c r="C108" i="1"/>
  <c r="C107" i="1"/>
  <c r="C105" i="1"/>
  <c r="C103" i="1"/>
  <c r="C101" i="1"/>
  <c r="C100" i="1"/>
  <c r="C97" i="1"/>
  <c r="C95" i="1"/>
  <c r="C94" i="1"/>
  <c r="C84" i="1"/>
  <c r="C83" i="1"/>
  <c r="C81" i="1"/>
  <c r="C80" i="1"/>
  <c r="C78" i="1"/>
  <c r="C76" i="1"/>
  <c r="C74" i="1"/>
  <c r="C72" i="1"/>
  <c r="C65" i="1"/>
  <c r="C64" i="1"/>
  <c r="C59" i="1"/>
  <c r="C58" i="1"/>
  <c r="C54" i="1"/>
  <c r="C53" i="1"/>
  <c r="C50" i="1"/>
  <c r="C49" i="1"/>
  <c r="C40" i="1"/>
  <c r="C36" i="1"/>
  <c r="C35" i="1"/>
  <c r="C34" i="1"/>
  <c r="C27" i="1"/>
  <c r="C26" i="1"/>
  <c r="C21" i="1"/>
  <c r="C16" i="1"/>
  <c r="C115" i="1"/>
  <c r="C57" i="1"/>
  <c r="C52" i="1"/>
  <c r="C71" i="1"/>
  <c r="C70" i="1"/>
  <c r="C118" i="1"/>
  <c r="C33" i="1"/>
  <c r="C32" i="1"/>
  <c r="C99" i="1"/>
  <c r="C9" i="1"/>
  <c r="C114" i="1"/>
  <c r="F115" i="1" l="1"/>
  <c r="F114" i="1" s="1"/>
  <c r="D114" i="1"/>
  <c r="D113" i="1"/>
  <c r="D112" i="1" s="1"/>
  <c r="F57" i="1"/>
  <c r="F52" i="1" s="1"/>
  <c r="F8" i="1" s="1"/>
  <c r="F70" i="1"/>
  <c r="E8" i="1"/>
  <c r="E7" i="1" s="1"/>
  <c r="F128" i="1"/>
  <c r="D83" i="1"/>
  <c r="D70" i="1" s="1"/>
  <c r="D8" i="1" s="1"/>
  <c r="F116" i="1"/>
  <c r="C112" i="1"/>
  <c r="C7" i="1" s="1"/>
  <c r="F113" i="1"/>
  <c r="F112" i="1" s="1"/>
  <c r="F7" i="1" l="1"/>
  <c r="D7" i="1"/>
</calcChain>
</file>

<file path=xl/sharedStrings.xml><?xml version="1.0" encoding="utf-8"?>
<sst xmlns="http://schemas.openxmlformats.org/spreadsheetml/2006/main" count="282" uniqueCount="278">
  <si>
    <t xml:space="preserve"> Наименование показателя</t>
  </si>
  <si>
    <t>Код дохода по бюджетной классификации</t>
  </si>
  <si>
    <t>Доходы бюджета - всего</t>
  </si>
  <si>
    <t>x</t>
  </si>
  <si>
    <t xml:space="preserve">  НАЛОГОВЫЕ И НЕНАЛОГОВЫЕ ДОХОДЫ</t>
  </si>
  <si>
    <t>000 1 00 00000 00 0000 000</t>
  </si>
  <si>
    <t xml:space="preserve">  НАЛОГИ НА ПРИБЫЛЬ, ДОХОДЫ</t>
  </si>
  <si>
    <t>000 1 01 00000 00 0000 000</t>
  </si>
  <si>
    <t xml:space="preserve">  Налог на доходы физических лиц</t>
  </si>
  <si>
    <t>000 1 01 02000 01 0000 110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</si>
  <si>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</si>
  <si>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000 1 01 02010 01 0000 110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</si>
  <si>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</si>
  <si>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182 1 01 02010 01 1000 110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</si>
  <si>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</si>
  <si>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182 1 01 02010 01 2100 110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</si>
  <si>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</si>
  <si>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182 1 01 02010 01 3000 110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</si>
  <si>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(прочие поступления)</t>
  </si>
  <si>
    <t>182 1 01 02010 01 4000 110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</si>
  <si>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</si>
  <si>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000 1 01 02020 01 0000 110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</si>
  <si>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</si>
  <si>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182 1 01 02020 01 1000 110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</si>
  <si>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</si>
  <si>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182 1 01 02020 01 2100 110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</si>
  <si>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</si>
  <si>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182 1 01 02030 01 1000 110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</si>
  <si>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</si>
  <si>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182 1 01 02030 01 2100 110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</si>
  <si>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</si>
  <si>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182 1 01 02030 01 3000 110</t>
  </si>
  <si>
    <t xml:space="preserve">  НАЛОГИ НА ТОВАРЫ (РАБОТЫ, УСЛУГИ), РЕАЛИЗУЕМЫЕ НА ТЕРРИТОРИИ РОССИЙСКОЙ ФЕДЕРАЦИИ</t>
  </si>
  <si>
    <t>000 1 03 00000 00 0000 000</t>
  </si>
  <si>
    <t xml:space="preserve">  Акцизы по подакцизным товарам (продукции), производимым на территории Российской Федерации</t>
  </si>
  <si>
    <t>000 1 03 02000 01 0000 110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</si>
  <si>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</si>
  <si>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100 1 03 02230 01 0000 110</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</si>
  <si>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</si>
  <si>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100 1 03 02240 01 0000 110</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</si>
  <si>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</si>
  <si>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100 1 03 02250 01 0000 110</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</si>
  <si>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</si>
  <si>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100 1 03 02260 01 0000 110</t>
  </si>
  <si>
    <t xml:space="preserve">  НАЛОГИ НА СОВОКУПНЫЙ ДОХОД</t>
  </si>
  <si>
    <t>000 1 05 00000 00 0000 000</t>
  </si>
  <si>
    <t xml:space="preserve">  Налог, взимаемый в связи с применением упрощенной системы налогообложения</t>
  </si>
  <si>
    <t>000 1 05 01000 00 0000 110</t>
  </si>
  <si>
    <t xml:space="preserve">  Налог, взимаемый с налогоплательщиков, выбравших в качестве объекта налогообложения доходы</t>
  </si>
  <si>
    <t>000 1 05 01010 01 0000 110</t>
  </si>
  <si>
    <t>000 1 05 01011 01 0000 110</t>
  </si>
  <si>
    <t xml:space="preserve">  Налог, взимаемый с налогоплательщиков, выбравших в качестве объекта налогообложения доходы (сумма платежа (перерасчеты, недоимка и задолженность по соответствующему платежу, в том числе по отмененному)</t>
  </si>
  <si>
    <t>182 1 05 01011 01 1000 110</t>
  </si>
  <si>
    <t xml:space="preserve">  Налог, взимаемый с налогоплательщиков, выбравших в качестве объекта налогообложения доходы (пени по соответствующему платежу)</t>
  </si>
  <si>
    <t>182 1 05 01011 01 2100 110</t>
  </si>
  <si>
    <t xml:space="preserve">  Налог, взимаемый с налогоплательщиков, выбравших в качестве объекта налогообложения доходы (суммы денежных взысканий (штрафов) по соответствующему платежу согласно законодательству Российской Федерации)</t>
  </si>
  <si>
    <t>182 1 05 01011 01 3000 110</t>
  </si>
  <si>
    <t xml:space="preserve">  Налог, взимаемый с налогоплательщиков, выбравших в качестве объекта налогообложения доходы, уменьшенные на величину расходов</t>
  </si>
  <si>
    <t>000 1 05 01020 01 0000 110</t>
  </si>
  <si>
    <t xml:space="preserve">  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</si>
  <si>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000 1 05 01021 01 0000 110</t>
  </si>
  <si>
    <t xml:space="preserve">  Налог, взимаемый с налогоплательщиков, выбравших в качестве объекта налогообложения доходы, уменьшенные на величину расходов (сумма платежа (перерасчеты, недоимка и задолженность по соответствующему платежу, в том числе по отмененному)</t>
  </si>
  <si>
    <t>182 1 05 01021 01 1000 110</t>
  </si>
  <si>
    <t xml:space="preserve">  Налог, взимаемый с налогоплательщиков, выбравших в качестве объекта налогообложения доходы, уменьшенные на величину расходов (пени по соответствующему платежу)</t>
  </si>
  <si>
    <t>182 1 05 01021 01 2100 110</t>
  </si>
  <si>
    <t xml:space="preserve">  Налог, взимаемый с налогоплательщиков, выбравших в качестве объекта налогообложения доходы, уменьшенные на величину расходов (суммы денежных взысканий (штрафов) по соответствующему платежу согласно законодательству Российской Федерации)</t>
  </si>
  <si>
    <t>182 1 05 01021 01 3000 110</t>
  </si>
  <si>
    <t xml:space="preserve">  Минимальный налог, зачисляемый в бюджеты субъектов Российской Федерации (за налоговые периоды, истекшие до 1 января 2016 года)</t>
  </si>
  <si>
    <t>000 1 05 01050 01 0000 110</t>
  </si>
  <si>
    <t xml:space="preserve">  Минимальный налог, зачисляемый в бюджеты субъектов Российской Федерации (пени по соответствующему платежу)</t>
  </si>
  <si>
    <t>182 1 05 01050 01 2100 110</t>
  </si>
  <si>
    <t xml:space="preserve">  Единый сельскохозяйственный налог</t>
  </si>
  <si>
    <t>000 1 05 03000 01 0000 110</t>
  </si>
  <si>
    <t>000 1 05 03010 01 0000 110</t>
  </si>
  <si>
    <t xml:space="preserve">  Единый сельскохозяйственный налог (сумма платежа (перерасчеты, недоимка и задолженность по соответствующему платежу, в том числе по отмененному)</t>
  </si>
  <si>
    <t>182 1 05 03010 01 1000 110</t>
  </si>
  <si>
    <t xml:space="preserve">  НАЛОГИ НА ИМУЩЕСТВО</t>
  </si>
  <si>
    <t>000 1 06 00000 00 0000 000</t>
  </si>
  <si>
    <t xml:space="preserve">  Налог на имущество физических лиц</t>
  </si>
  <si>
    <t>000 1 06 01000 00 0000 110</t>
  </si>
  <si>
    <t xml:space="preserve">  Налог на имущество физических лиц, взимаемый по ставкам, применяемым к объектам налогообложения, расположенным в границах городских поселений</t>
  </si>
  <si>
    <t>000 1 06 01030 13 0000 110</t>
  </si>
  <si>
    <t xml:space="preserve">  Налог на имущество физических лиц, взимаемый по ставкам, применяемым к объектам налогообложения, расположенным в границах городских поселений (сумма платежа (перерасчеты, недоимка и задолженность по соответствующему платежу, в том числе по отмененному)</t>
  </si>
  <si>
    <t>182 1 06 01030 13 1000 110</t>
  </si>
  <si>
    <t xml:space="preserve">  Налог на имущество физических лиц, взимаемый по ставкам, применяемым к объектам налогообложения, расположенным в границах городских поселений (пени по соответствующему платежу)</t>
  </si>
  <si>
    <t>182 1 06 01030 13 2100 110</t>
  </si>
  <si>
    <t xml:space="preserve">  Земельный налог</t>
  </si>
  <si>
    <t>000 1 06 06000 00 0000 110</t>
  </si>
  <si>
    <t xml:space="preserve">  Земельный налог с организаций</t>
  </si>
  <si>
    <t>000 1 06 06030 00 0000 110</t>
  </si>
  <si>
    <t xml:space="preserve">  Земельный налог с организаций, обладающих земельным участком, расположенным в границах городских поселений</t>
  </si>
  <si>
    <t>000 1 06 06033 13 0000 110</t>
  </si>
  <si>
    <t xml:space="preserve">  Земельный налог с организаций, обладающих земельным участком, расположенным в границах городских поселений  (сумма платежа (перерасчеты, недоимка и задолженность по соответствующему платежу, в том числе по отмененному)</t>
  </si>
  <si>
    <t>182 1 06 06033 13 1000 110</t>
  </si>
  <si>
    <t xml:space="preserve">  Земельный налог с организаций, обладающих земельным участком, расположенным в границах  городских  поселений  (пени по соответствующему платежу)</t>
  </si>
  <si>
    <t>182 1 06 06033 13 2100 110</t>
  </si>
  <si>
    <t xml:space="preserve">  Земельный налог с организаций, обладающих земельным участком, расположенным в границах городских поселений  (суммы денежных взысканий (штрафов) по соответствующему платежу согласно законодательству Российской Федерации)</t>
  </si>
  <si>
    <t>182 1 06 06033 13 3000 110</t>
  </si>
  <si>
    <t xml:space="preserve">  Земельный налог с физических лиц</t>
  </si>
  <si>
    <t>000 1 06 06040 00 0000 110</t>
  </si>
  <si>
    <t xml:space="preserve">  Земельный налог с физических лиц, обладающих земельным участком, расположенным в границах городских поселений</t>
  </si>
  <si>
    <t>000 1 06 06043 13 0000 110</t>
  </si>
  <si>
    <t xml:space="preserve">  Земельный налог с физических лиц, обладающих земельным участком, расположенным в границах городских  поселений  (сумма платежа (перерасчеты, недоимка и задолженность по соответствующему платежу, в том числе по отмененному)</t>
  </si>
  <si>
    <t>182 1 06 06043 13 1000 110</t>
  </si>
  <si>
    <t xml:space="preserve">  Земельный налог с физических лиц, обладающих земельным участком, расположенным в границах городских поселений  (пени по соответствующему платежу)</t>
  </si>
  <si>
    <t>182 1 06 06043 13 2100 110</t>
  </si>
  <si>
    <t xml:space="preserve">  ДОХОДЫ ОТ ИСПОЛЬЗОВАНИЯ ИМУЩЕСТВА, НАХОДЯЩЕГОСЯ В ГОСУДАРСТВЕННОЙ И МУНИЦИПАЛЬНОЙ СОБСТВЕННОСТИ</t>
  </si>
  <si>
    <t>000 1 11 00000 00 0000 000</t>
  </si>
  <si>
    <t xml:space="preserve">  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</si>
  <si>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000 1 11 05000 00 0000 120</t>
  </si>
  <si>
    <t xml:space="preserve">  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</si>
  <si>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000 1 11 05010 00 0000 120</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</si>
  <si>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</si>
  <si>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003 1 11 05013 13 0000 120</t>
  </si>
  <si>
    <t xml:space="preserve">  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</si>
  <si>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000 1 11 05020 00 0000 120</t>
  </si>
  <si>
    <t xml:space="preserve">  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поселений (за исключением земельных участков муниципальных бюджетных и автономных учреждений)</t>
  </si>
  <si>
    <t>003 1 11 05025 13 0000 120</t>
  </si>
  <si>
    <t xml:space="preserve">  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</si>
  <si>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000 1 11 05030 00 0000 120</t>
  </si>
  <si>
    <t xml:space="preserve">  Доходы от сдачи в аренду имущества, находящегося в оперативном управлении органов управления городских поселений и созданных ими учреждений (за исключением имущества муниципальных бюджетных и автономных учреждений)</t>
  </si>
  <si>
    <t>003 1 11 05035 13 0000 120</t>
  </si>
  <si>
    <t xml:space="preserve">  Доходы от сдачи в аренду имущества, составляющего государственную (муниципальную) казну (за исключением земельных участков)</t>
  </si>
  <si>
    <t>000 1 11 05070 00 0000 120</t>
  </si>
  <si>
    <t xml:space="preserve">  Доходы от сдачи в аренду имущества, составляющего казну городских поселений (за исключением земельных участков)</t>
  </si>
  <si>
    <t>003 1 11 05075 13 0000 120</t>
  </si>
  <si>
    <t xml:space="preserve">  Платежи от государственных и муниципальных унитарных предприятий</t>
  </si>
  <si>
    <t>000 1 11 07000 00 0000 120</t>
  </si>
  <si>
    <t xml:space="preserve">  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</si>
  <si>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000 1 11 07010 00 0000 120</t>
  </si>
  <si>
    <t xml:space="preserve">  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поселениями</t>
  </si>
  <si>
    <t>003 1 11 07015 13 0000 120</t>
  </si>
  <si>
    <t xml:space="preserve">  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</si>
  <si>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000 1 11 09000 00 0000 120</t>
  </si>
  <si>
    <t xml:space="preserve">  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</si>
  <si>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000 1 11 09040 00 0000 120</t>
  </si>
  <si>
    <t xml:space="preserve">  Прочие поступления от использования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</si>
  <si>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003 1 11 09045 13 0000 120</t>
  </si>
  <si>
    <t xml:space="preserve">  ДОХОДЫ ОТ ОКАЗАНИЯ ПЛАТНЫХ УСЛУГ (РАБОТ) И КОМПЕНСАЦИИ ЗАТРАТ ГОСУДАРСТВА</t>
  </si>
  <si>
    <t>000 1 13 00000 00 0000 000</t>
  </si>
  <si>
    <t xml:space="preserve">  Доходы от компенсации затрат государства</t>
  </si>
  <si>
    <t>000 1 13 02000 00 0000 130</t>
  </si>
  <si>
    <t xml:space="preserve">  Прочие доходы от компенсации затрат государства</t>
  </si>
  <si>
    <t>000 1 13 02990 00 0000 130</t>
  </si>
  <si>
    <t xml:space="preserve">  Прочие доходы от компенсации затрат бюджетов городских поселений</t>
  </si>
  <si>
    <t>003 1 13 02995 13 0000 130</t>
  </si>
  <si>
    <t xml:space="preserve">  ДОХОДЫ ОТ ПРОДАЖИ МАТЕРИАЛЬНЫХ И НЕМАТЕРИАЛЬНЫХ АКТИВОВ</t>
  </si>
  <si>
    <t>000 1 14 00000 00 0000 000</t>
  </si>
  <si>
    <t xml:space="preserve">  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</si>
  <si>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000 1 14 02000 00 0000 000</t>
  </si>
  <si>
    <t xml:space="preserve">  Доходы от реализации имущества, находящегося в собственности городских поселений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</si>
  <si>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000 1 14 02050 13 0000 410</t>
  </si>
  <si>
    <t xml:space="preserve">  Доходы от реализации иного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</si>
  <si>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003 1 14 02053 13 0000 410</t>
  </si>
  <si>
    <t xml:space="preserve">  Доходы от продажи земельных участков, находящихся в государственной и муниципальной собственности</t>
  </si>
  <si>
    <t>000 1 14 06000 00 0000 430</t>
  </si>
  <si>
    <t xml:space="preserve">  Доходы от продажи земельных участков, государственная собственность на которые не разграничена</t>
  </si>
  <si>
    <t>000 1 14 06010 00 0000 430</t>
  </si>
  <si>
    <t xml:space="preserve">  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</si>
  <si>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003 1 14 06013 13 0000 430</t>
  </si>
  <si>
    <t xml:space="preserve">  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</si>
  <si>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000 1 14 06020 00 0000 430</t>
  </si>
  <si>
    <t xml:space="preserve">  Доходы от продажи земельных участков, находящихся в собственности городских поселений (за исключением земельных участков муниципальных бюджетных и автономных учреждений)</t>
  </si>
  <si>
    <t>003 1 14 06025 13 0000 430</t>
  </si>
  <si>
    <t xml:space="preserve">  ШТРАФЫ, САНКЦИИ, ВОЗМЕЩЕНИЕ УЩЕРБА</t>
  </si>
  <si>
    <t>000 1 16 00000 00 0000 000</t>
  </si>
  <si>
    <t xml:space="preserve">  Доходы от возмещения ущерба при возникновении страховых случаев</t>
  </si>
  <si>
    <t>000 1 16 23000 00 0000 140</t>
  </si>
  <si>
    <t xml:space="preserve">  Доходы от возмещения ущерба при возникновении страховых случаев, когда выгодоприобретателями выступают получатели средств бюджетов городских поселений</t>
  </si>
  <si>
    <t>000 1 16 23050 13 0000 140</t>
  </si>
  <si>
    <t xml:space="preserve">  Доходы от возмещения ущерба при возникновении иных страховых случаев, когда выгодоприобретателями выступают получатели средств бюджетов городских поселений</t>
  </si>
  <si>
    <t>003 1 16 23052 13 0000 140</t>
  </si>
  <si>
    <t xml:space="preserve">  Денежные взыскания (штрафы), установленные законами субъектов Российской Федерации за несоблюдение муниципальных правовых актов</t>
  </si>
  <si>
    <t>000 1 16 51000 02 0000 140</t>
  </si>
  <si>
    <t xml:space="preserve">  Денежные взыскания (штрафы), установленные законами субъектов Российской Федерации за несоблюдение муниципальных правовых актов, зачисляемые в бюджеты поселений</t>
  </si>
  <si>
    <t>756 1 16 51040 02 0000 140</t>
  </si>
  <si>
    <t xml:space="preserve">  Прочие поступления от денежных взысканий (штрафов) и иных сумм в возмещение ущерба</t>
  </si>
  <si>
    <t>000 1 16 90000 00 0000 140</t>
  </si>
  <si>
    <t xml:space="preserve">  Прочие поступления от денежных взысканий (штрафов) и иных сумм в возмещение ущерба, зачисляемые в бюджеты городских поселений</t>
  </si>
  <si>
    <t>003 1 16 90050 13 0000 140</t>
  </si>
  <si>
    <t xml:space="preserve">  ПРОЧИЕ НЕНАЛОГОВЫЕ ДОХОДЫ</t>
  </si>
  <si>
    <t>000 1 17 00000 00 0000 000</t>
  </si>
  <si>
    <t xml:space="preserve">  Невыясненные поступления</t>
  </si>
  <si>
    <t>000 1 17 01000 00 0000 180</t>
  </si>
  <si>
    <t xml:space="preserve">  Невыясненные поступления, зачисляемые в бюджеты городских поселений</t>
  </si>
  <si>
    <t>003 1 17 01050 13 0000 180</t>
  </si>
  <si>
    <t xml:space="preserve">  Прочие неналоговые доходы</t>
  </si>
  <si>
    <t>000 1 17 05000 00 0000 180</t>
  </si>
  <si>
    <t xml:space="preserve">  Прочие неналоговые доходы бюджетов городских поселений</t>
  </si>
  <si>
    <t>003 1 17 05050 13 0000 180</t>
  </si>
  <si>
    <t xml:space="preserve">  БЕЗВОЗМЕЗДНЫЕ ПОСТУПЛЕНИЯ</t>
  </si>
  <si>
    <t>000 2 00 00000 00 0000 000</t>
  </si>
  <si>
    <t xml:space="preserve">  БЕЗВОЗМЕЗДНЫЕ ПОСТУПЛЕНИЯ ОТ ДРУГИХ БЮДЖЕТОВ БЮДЖЕТНОЙ СИСТЕМЫ РОССИЙСКОЙ ФЕДЕРАЦИИ</t>
  </si>
  <si>
    <t>000 2 02 00000 00 0000 000</t>
  </si>
  <si>
    <t xml:space="preserve">  Дотации бюджетам бюджетной системы Российской Федерации</t>
  </si>
  <si>
    <t>000 2 02 10000 00 0000 151</t>
  </si>
  <si>
    <t xml:space="preserve">  Дотации на выравнивание бюджетной обеспеченности</t>
  </si>
  <si>
    <t>000 2 02 15001 00 0000 151</t>
  </si>
  <si>
    <t xml:space="preserve">  Дотации бюджетам городских поселений на выравнивание бюджетной обеспеченности</t>
  </si>
  <si>
    <t>000 2 02 15001 13 0000 151</t>
  </si>
  <si>
    <t xml:space="preserve">  Субсидии бюджетам бюджетной системы Российской Федерации (межбюджетные субсидии)</t>
  </si>
  <si>
    <t>000 2 02 20000 00 0000 151</t>
  </si>
  <si>
    <t xml:space="preserve">  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</si>
  <si>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000 2 02 20299 00 0000 151</t>
  </si>
  <si>
    <t xml:space="preserve">  Субсидии бюджетам городских поселений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</si>
  <si>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000 2 02 20299 13 0000 151</t>
  </si>
  <si>
    <t xml:space="preserve">  Субсидии бюджетам городских  поселений на обеспечение мероприятий по переселению граждан из аварийного жилищного фонда за счет средств, поступивших от государственной корпорации - Фонда содействия реформированию жилищно-коммунального хозяйства</t>
  </si>
  <si>
    <t>003 2 02 20299 13 0002 151</t>
  </si>
  <si>
    <t xml:space="preserve">  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</si>
  <si>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000 2 02 20302 00 0000 151</t>
  </si>
  <si>
    <t xml:space="preserve">  Субсидии бюджетам городских поселений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</si>
  <si>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000 2 02 20302 13 0000 151</t>
  </si>
  <si>
    <t xml:space="preserve">  Субсидии бюджетам городских  поселений на обеспечение мероприятий по переселению граждан из аварийного жилищного фонда за счет средств бюджетов</t>
  </si>
  <si>
    <t>003 2 02 20302 13 0002 151</t>
  </si>
  <si>
    <t xml:space="preserve">  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t>
  </si>
  <si>
    <t>000 2 02 25555 00 0000 151</t>
  </si>
  <si>
    <t xml:space="preserve">  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t>
  </si>
  <si>
    <t>000 2 02 25555 13 0000 151</t>
  </si>
  <si>
    <t xml:space="preserve">  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t>
  </si>
  <si>
    <t>003 2 02 25555 13 0230 151</t>
  </si>
  <si>
    <t xml:space="preserve">  Иные межбюджетные трансферты</t>
  </si>
  <si>
    <t>000 2 02 40000 00 0000 151</t>
  </si>
  <si>
    <t xml:space="preserve">  Межбюджетные трансферты, передаваемые бюджетам для компенсации дополнительных расходов, возникших в результате решений, принятых органами власти другого уровня</t>
  </si>
  <si>
    <t>000 2 02 45160 00 0000 151</t>
  </si>
  <si>
    <t xml:space="preserve">  Межбюджетные трансферты, передаваемые бюджетам городских поселений для компенсации дополнительных расходов, возникших в результате решений, принятых органами власти другого уровня</t>
  </si>
  <si>
    <t>000 2 02 45160 13 0000 151</t>
  </si>
  <si>
    <t xml:space="preserve">  Межбюджетные трансферты, передаваемые бюджетам городских поселений  из бюджетов муниципальных районов для компенсации дополнительных расходов, возникших в результате решений, принятых органами власти другого уровня</t>
  </si>
  <si>
    <t>003 2 02 45160 13 0478 151</t>
  </si>
  <si>
    <t xml:space="preserve">  Прочие межбюджетные трансферты, передаваемые бюджетам</t>
  </si>
  <si>
    <t>000 2 02 49999 00 0000 151</t>
  </si>
  <si>
    <t xml:space="preserve">  Прочие межбюджетные трансферты, передаваемые бюджетам городских поселений</t>
  </si>
  <si>
    <t>000 2 02 49999 13 0000 151</t>
  </si>
  <si>
    <t xml:space="preserve">  Прочие межбюджетные трансферты, передаваемые бюджетам городских поселений, на стимулирование руководителей исполнительно-распорядительных органов муниципальных образований области</t>
  </si>
  <si>
    <t>003 2 02 49999 13 0465 151</t>
  </si>
  <si>
    <t xml:space="preserve">  ПРОЧИЕ БЕЗВОЗМЕЗДНЫЕ ПОСТУПЛЕНИЯ</t>
  </si>
  <si>
    <t>000 2 07 00000 00 0000 000</t>
  </si>
  <si>
    <t xml:space="preserve">  Прочие безвозмездные поступления в бюджеты городских поселений</t>
  </si>
  <si>
    <t>000 2 07 05000 13 0000 180</t>
  </si>
  <si>
    <t>003 2 07 05030 13 0000 180</t>
  </si>
  <si>
    <t>Прогноз на 2018 год</t>
  </si>
  <si>
    <t>182 1 01 02020 01 3000 110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</si>
  <si>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</si>
  <si>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182 1 01 02020 01 4000 110</t>
  </si>
  <si>
    <t>182 1 01 02030 01 0000 110</t>
  </si>
  <si>
    <t>182 1 01 02030 01 4000 110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</si>
  <si>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(прочие поступления)</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</si>
  <si>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 (прочие поступления)</t>
  </si>
  <si>
    <t xml:space="preserve">  Налог, взимаемый с налогоплательщиков, выбравших в качестве объекта налогообложения доходы, уменьшенные на величину расходов (прочие поступления)</t>
  </si>
  <si>
    <t>182 1 05 01021 01 4000 110</t>
  </si>
  <si>
    <t xml:space="preserve">  Земельный налог с организаций, обладающих земельным участком, расположенным в границах городских поселений  (прочие поступления)</t>
  </si>
  <si>
    <t>182 1 06 06033 13 4000 110</t>
  </si>
  <si>
    <t>182 1 06 06043 13 3000 110</t>
  </si>
  <si>
    <t>182 1 06 06043 13 4000 110</t>
  </si>
  <si>
    <t xml:space="preserve">  Земельный налог с физических лиц, обладающих земельным участком, расположенным в границах городских поселений   (суммы денежных взысканий (штрафов) по соответствующему платежу согласно законодательству Российской Федерации)</t>
  </si>
  <si>
    <t xml:space="preserve">  Земельный налог с физических лиц, обладающих земельным участком, расположенным в границах городских поселений  (прочие поступления)</t>
  </si>
  <si>
    <t>(рублей)</t>
  </si>
  <si>
    <t>003 2 02 15001 13 0315 151</t>
  </si>
  <si>
    <t>182 1 05 01050 01 3000 110</t>
  </si>
  <si>
    <t xml:space="preserve">  Минимальный налог, зачисляемый в бюджеты субъектов Российской Федерации (суммы денежных взысканий (штрафов) по соответствующему платежу согласно законодательству Российской Федерации)</t>
  </si>
  <si>
    <t>182 1 05 01050 01 1000 110</t>
  </si>
  <si>
    <t xml:space="preserve">  Минимальный налог, зачисляемый в бюджеты субъектов Российской Федерации </t>
  </si>
  <si>
    <t xml:space="preserve">Поступления доходов  бюджета муниципального образования городское поселение город Боровск по кодам классификации доходов бюджетов бюджетной системы Российской Федерации на 2018 год </t>
  </si>
  <si>
    <t>Изменения на 31.01.2018 года</t>
  </si>
  <si>
    <t>Возврат прочих остатков субсидий, субвенций и иных межбюджетных трансфертов, имеющих целевое назначение, прошлых лет из бюджетов городских поселений (Возврат прочих остатков межбюджетных трансфертов, имеющих целевое назначение, прошлых лет на реализацию проектов развития общественной инфраструктуры муниципальных образований, основанных на местных инициативах, из бюджетов муниципальных образований)</t>
  </si>
  <si>
    <t>003 2 19 60010 13 5490 151</t>
  </si>
  <si>
    <t>003 2 19 60010 13 5478 151</t>
  </si>
  <si>
    <t xml:space="preserve">  ВОЗВРАТ ОСТАТКОВ СУБСИДИЙ, СУБВЕНЦИЙ И ИНЫХ МЕЖБЮДЖЕТНЫХ ТРАНСФЕРТОВ, ИМЕЮЩИХ ЦЕЛЕВОЕ НАЗНАЧЕНИЕ, ПРОШЛЫХ ЛЕТ</t>
  </si>
  <si>
    <t>000 2 19 00000 00 0000 000</t>
  </si>
  <si>
    <t xml:space="preserve">  Возврат остатков субсидий, субвенций и иных межбюджетных трансфертов, имеющих целевое назначение, прошлых лет из бюджетов городских поселений</t>
  </si>
  <si>
    <t xml:space="preserve">  Возврат прочих остатков субсидий, субвенций и иных межбюджетных трансфертов, имеющих целевое назначение, прошлых лет из бюджетов городских поселений</t>
  </si>
  <si>
    <t>000 2 19 00000 13 0000 151</t>
  </si>
  <si>
    <t>000 2 19 60010 13 0000 151</t>
  </si>
  <si>
    <t xml:space="preserve">  Возврат прочих остатков субсидий, субвенций и иных межбюджетных трансфертов, имеющих целевое назначение, прошлых лет из бюджетов городских поселений на компенсацию дополнительных расходов, возникших в результате решений, принятых органами власти другого уровня</t>
  </si>
  <si>
    <t>Налог на доходы физических лиц с доходов, полученных физическими лицами в соответствии со статьей 228 Налогового кодекса Российской Федерации</t>
  </si>
  <si>
    <t xml:space="preserve">  Прочие межбюджетные трансферты, передаваемые бюджетам городских поселений на реализацию проектов развития общественной инфраструктуры муниципальных образований, основанных на местных инициативах</t>
  </si>
  <si>
    <t>003 2 02 49999 13 9000 151</t>
  </si>
  <si>
    <t xml:space="preserve">Бюджет с изменениями </t>
  </si>
  <si>
    <t>Изменения на 25.04.2018 года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</si>
</sst>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dd\.mm\.yyyy"/>
    <numFmt numFmtId="165" formatCode="0.000"/>
    <numFmt numFmtId="166" formatCode="#,##0.000"/>
  </numFmts>
  <fonts count="37" x14ac:knownFonts="1">
    <font>
      <sz val="11"/>
      <color theme="1"/>
      <name val="Calibri"/>
      <family val="2"/>
      <charset val="204"/>
      <scheme val="minor"/>
    </font>
    <font>
      <sz val="10"/>
      <color rgb="FF000000"/>
      <name val="Arial Cyr"/>
    </font>
    <font>
      <b/>
      <sz val="11"/>
      <color rgb="FF000000"/>
      <name val="Arial Cyr"/>
    </font>
    <font>
      <sz val="8"/>
      <color rgb="FF000000"/>
      <name val="Arial Cyr"/>
    </font>
    <font>
      <sz val="12"/>
      <color rgb="FF000000"/>
      <name val="Times New Roman"/>
      <family val="1"/>
      <charset val="204"/>
    </font>
    <font>
      <b/>
      <sz val="10"/>
      <color rgb="FF000000"/>
      <name val="Arial Cyr"/>
    </font>
    <font>
      <sz val="11"/>
      <color rgb="FF000000"/>
      <name val="Calibri"/>
      <family val="2"/>
      <charset val="204"/>
      <scheme val="minor"/>
    </font>
    <font>
      <sz val="10"/>
      <color rgb="FF000000"/>
      <name val="Times New Roman"/>
      <family val="1"/>
      <charset val="204"/>
    </font>
    <font>
      <sz val="11"/>
      <color theme="1"/>
      <name val="Times New Roman"/>
      <family val="1"/>
      <charset val="204"/>
    </font>
    <font>
      <b/>
      <sz val="11"/>
      <color rgb="FF000000"/>
      <name val="Times New Roman"/>
      <family val="1"/>
      <charset val="204"/>
    </font>
    <font>
      <b/>
      <sz val="10"/>
      <color rgb="FF000000"/>
      <name val="Times New Roman"/>
      <family val="1"/>
      <charset val="204"/>
    </font>
    <font>
      <sz val="11"/>
      <color rgb="FF000000"/>
      <name val="Times New Roman"/>
      <family val="1"/>
      <charset val="204"/>
    </font>
    <font>
      <sz val="12"/>
      <color theme="1"/>
      <name val="Times New Roman"/>
      <family val="1"/>
      <charset val="204"/>
    </font>
    <font>
      <b/>
      <sz val="12"/>
      <color rgb="FF000000"/>
      <name val="Times New Roman"/>
      <family val="1"/>
      <charset val="204"/>
    </font>
    <font>
      <sz val="10"/>
      <color theme="1"/>
      <name val="Times New Roman"/>
      <family val="1"/>
      <charset val="204"/>
    </font>
    <font>
      <sz val="10"/>
      <color rgb="FF0000CC"/>
      <name val="Times New Roman"/>
      <family val="1"/>
      <charset val="204"/>
    </font>
    <font>
      <sz val="11"/>
      <color rgb="FF0000CC"/>
      <name val="Times New Roman"/>
      <family val="1"/>
      <charset val="204"/>
    </font>
    <font>
      <sz val="10.5"/>
      <color theme="1"/>
      <name val="Times New Roman"/>
      <family val="1"/>
      <charset val="204"/>
    </font>
    <font>
      <sz val="10.5"/>
      <color rgb="FF000000"/>
      <name val="Times New Roman"/>
      <family val="1"/>
      <charset val="204"/>
    </font>
    <font>
      <sz val="10.5"/>
      <color rgb="FF0000CC"/>
      <name val="Times New Roman"/>
      <family val="1"/>
      <charset val="204"/>
    </font>
    <font>
      <i/>
      <sz val="10"/>
      <color rgb="FF0000CC"/>
      <name val="Times New Roman"/>
      <family val="1"/>
      <charset val="204"/>
    </font>
    <font>
      <i/>
      <sz val="10.5"/>
      <color rgb="FF0000CC"/>
      <name val="Times New Roman"/>
      <family val="1"/>
      <charset val="204"/>
    </font>
    <font>
      <i/>
      <sz val="11"/>
      <color rgb="FF0000CC"/>
      <name val="Times New Roman"/>
      <family val="1"/>
      <charset val="204"/>
    </font>
    <font>
      <i/>
      <sz val="12"/>
      <color theme="1"/>
      <name val="Times New Roman"/>
      <family val="1"/>
      <charset val="204"/>
    </font>
    <font>
      <i/>
      <sz val="12"/>
      <color rgb="FF0000CC"/>
      <name val="Times New Roman"/>
      <family val="1"/>
      <charset val="204"/>
    </font>
    <font>
      <b/>
      <sz val="10.5"/>
      <color rgb="FF000000"/>
      <name val="Times New Roman"/>
      <family val="1"/>
      <charset val="204"/>
    </font>
    <font>
      <b/>
      <sz val="10"/>
      <color rgb="FF0000CC"/>
      <name val="Times New Roman"/>
      <family val="1"/>
      <charset val="204"/>
    </font>
    <font>
      <b/>
      <sz val="10.5"/>
      <color rgb="FF0000CC"/>
      <name val="Times New Roman"/>
      <family val="1"/>
      <charset val="204"/>
    </font>
    <font>
      <b/>
      <sz val="11"/>
      <color rgb="FF0000CC"/>
      <name val="Times New Roman"/>
      <family val="1"/>
      <charset val="204"/>
    </font>
    <font>
      <sz val="10"/>
      <name val="Times New Roman"/>
      <family val="1"/>
      <charset val="204"/>
    </font>
    <font>
      <sz val="10.5"/>
      <name val="Times New Roman"/>
      <family val="1"/>
      <charset val="204"/>
    </font>
    <font>
      <sz val="11"/>
      <name val="Times New Roman"/>
      <family val="1"/>
      <charset val="204"/>
    </font>
    <font>
      <b/>
      <sz val="10"/>
      <name val="Times New Roman"/>
      <family val="1"/>
      <charset val="204"/>
    </font>
    <font>
      <b/>
      <sz val="10.5"/>
      <name val="Times New Roman"/>
      <family val="1"/>
      <charset val="204"/>
    </font>
    <font>
      <b/>
      <sz val="11"/>
      <name val="Times New Roman"/>
      <family val="1"/>
      <charset val="204"/>
    </font>
    <font>
      <sz val="9"/>
      <color rgb="FF000000"/>
      <name val="Times New Roman"/>
      <family val="1"/>
      <charset val="204"/>
    </font>
    <font>
      <sz val="11"/>
      <color rgb="FFC00000"/>
      <name val="Times New Roman"/>
      <family val="1"/>
      <charset val="204"/>
    </font>
  </fonts>
  <fills count="2">
    <fill>
      <patternFill patternType="none"/>
    </fill>
    <fill>
      <patternFill patternType="gray125"/>
    </fill>
  </fills>
  <borders count="46">
    <border>
      <left/>
      <right/>
      <top/>
      <bottom/>
      <diagonal/>
    </border>
    <border>
      <left/>
      <right/>
      <top/>
      <bottom style="thin">
        <color rgb="FF000000"/>
      </bottom>
      <diagonal/>
    </border>
    <border>
      <left/>
      <right style="thin">
        <color rgb="FF000000"/>
      </right>
      <top/>
      <bottom/>
      <diagonal/>
    </border>
    <border>
      <left style="thin">
        <color rgb="FF000000"/>
      </left>
      <right style="thin">
        <color rgb="FF000000"/>
      </right>
      <top style="thin">
        <color rgb="FF000000"/>
      </top>
      <bottom style="medium">
        <color rgb="FF000000"/>
      </bottom>
      <diagonal/>
    </border>
    <border>
      <left style="thin">
        <color rgb="FF000000"/>
      </left>
      <right/>
      <top/>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top/>
      <bottom/>
      <diagonal/>
    </border>
    <border>
      <left style="medium">
        <color rgb="FF000000"/>
      </left>
      <right style="medium">
        <color rgb="FF000000"/>
      </right>
      <top style="thin">
        <color rgb="FF000000"/>
      </top>
      <bottom style="thin">
        <color rgb="FF000000"/>
      </bottom>
      <diagonal/>
    </border>
    <border>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style="medium">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medium">
        <color rgb="FF000000"/>
      </right>
      <top style="thin">
        <color rgb="FF000000"/>
      </top>
      <bottom style="hair">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hair">
        <color rgb="FF000000"/>
      </top>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medium">
        <color rgb="FF000000"/>
      </right>
      <top/>
      <bottom style="thin">
        <color rgb="FF000000"/>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style="thin">
        <color rgb="FF000000"/>
      </bottom>
      <diagonal/>
    </border>
    <border>
      <left style="thin">
        <color indexed="64"/>
      </left>
      <right style="thin">
        <color indexed="64"/>
      </right>
      <top style="thin">
        <color rgb="FF000000"/>
      </top>
      <bottom style="thin">
        <color rgb="FF000000"/>
      </bottom>
      <diagonal/>
    </border>
    <border>
      <left style="thin">
        <color indexed="64"/>
      </left>
      <right style="thin">
        <color indexed="64"/>
      </right>
      <top style="thin">
        <color rgb="FF000000"/>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top style="thin">
        <color indexed="64"/>
      </top>
      <bottom/>
      <diagonal/>
    </border>
  </borders>
  <cellStyleXfs count="51">
    <xf numFmtId="0" fontId="0" fillId="0" borderId="0"/>
    <xf numFmtId="0" fontId="1" fillId="0" borderId="0"/>
    <xf numFmtId="0" fontId="2" fillId="0" borderId="0">
      <alignment horizontal="center"/>
    </xf>
    <xf numFmtId="0" fontId="3" fillId="0" borderId="1">
      <alignment horizontal="center"/>
    </xf>
    <xf numFmtId="0" fontId="4" fillId="0" borderId="0">
      <alignment horizontal="right"/>
    </xf>
    <xf numFmtId="49" fontId="4" fillId="0" borderId="0"/>
    <xf numFmtId="0" fontId="2" fillId="0" borderId="0"/>
    <xf numFmtId="0" fontId="5" fillId="0" borderId="0"/>
    <xf numFmtId="0" fontId="5" fillId="0" borderId="2"/>
    <xf numFmtId="0" fontId="3" fillId="0" borderId="3">
      <alignment horizontal="center"/>
    </xf>
    <xf numFmtId="0" fontId="4" fillId="0" borderId="4">
      <alignment horizontal="right"/>
    </xf>
    <xf numFmtId="0" fontId="3" fillId="0" borderId="0"/>
    <xf numFmtId="0" fontId="3" fillId="0" borderId="5">
      <alignment horizontal="right"/>
    </xf>
    <xf numFmtId="49" fontId="3" fillId="0" borderId="6">
      <alignment horizontal="center"/>
    </xf>
    <xf numFmtId="0" fontId="4" fillId="0" borderId="7">
      <alignment horizontal="right"/>
    </xf>
    <xf numFmtId="0" fontId="6" fillId="0" borderId="0"/>
    <xf numFmtId="164" fontId="3" fillId="0" borderId="8">
      <alignment horizontal="center"/>
    </xf>
    <xf numFmtId="0" fontId="3" fillId="0" borderId="0">
      <alignment horizontal="left"/>
    </xf>
    <xf numFmtId="49" fontId="3" fillId="0" borderId="0"/>
    <xf numFmtId="49" fontId="3" fillId="0" borderId="5">
      <alignment horizontal="right" vertical="center"/>
    </xf>
    <xf numFmtId="49" fontId="3" fillId="0" borderId="8">
      <alignment horizontal="center" vertical="center"/>
    </xf>
    <xf numFmtId="0" fontId="3" fillId="0" borderId="1">
      <alignment horizontal="left" wrapText="1"/>
    </xf>
    <xf numFmtId="49" fontId="3" fillId="0" borderId="8">
      <alignment horizontal="center"/>
    </xf>
    <xf numFmtId="0" fontId="3" fillId="0" borderId="9">
      <alignment horizontal="left" wrapText="1"/>
    </xf>
    <xf numFmtId="49" fontId="3" fillId="0" borderId="5">
      <alignment horizontal="right"/>
    </xf>
    <xf numFmtId="0" fontId="3" fillId="0" borderId="10">
      <alignment horizontal="left"/>
    </xf>
    <xf numFmtId="49" fontId="3" fillId="0" borderId="10"/>
    <xf numFmtId="49" fontId="3" fillId="0" borderId="5"/>
    <xf numFmtId="49" fontId="3" fillId="0" borderId="11">
      <alignment horizontal="center"/>
    </xf>
    <xf numFmtId="0" fontId="2" fillId="0" borderId="1">
      <alignment horizontal="center"/>
    </xf>
    <xf numFmtId="0" fontId="2" fillId="0" borderId="1">
      <alignment horizontal="center"/>
    </xf>
    <xf numFmtId="0" fontId="2" fillId="0" borderId="0">
      <alignment horizontal="center"/>
    </xf>
    <xf numFmtId="0" fontId="3" fillId="0" borderId="12">
      <alignment horizontal="center" vertical="top" wrapText="1"/>
    </xf>
    <xf numFmtId="49" fontId="3" fillId="0" borderId="12">
      <alignment horizontal="center" vertical="top" wrapText="1"/>
    </xf>
    <xf numFmtId="0" fontId="1" fillId="0" borderId="13"/>
    <xf numFmtId="0" fontId="1" fillId="0" borderId="4"/>
    <xf numFmtId="0" fontId="3" fillId="0" borderId="12">
      <alignment horizontal="center" vertical="center"/>
    </xf>
    <xf numFmtId="0" fontId="3" fillId="0" borderId="3">
      <alignment horizontal="center" vertical="center"/>
    </xf>
    <xf numFmtId="49" fontId="3" fillId="0" borderId="3">
      <alignment horizontal="center" vertical="center"/>
    </xf>
    <xf numFmtId="0" fontId="3" fillId="0" borderId="14">
      <alignment horizontal="left" wrapText="1"/>
    </xf>
    <xf numFmtId="49" fontId="3" fillId="0" borderId="15">
      <alignment horizontal="center" wrapText="1"/>
    </xf>
    <xf numFmtId="49" fontId="3" fillId="0" borderId="16">
      <alignment horizontal="center"/>
    </xf>
    <xf numFmtId="4" fontId="3" fillId="0" borderId="16">
      <alignment horizontal="right" shrinkToFit="1"/>
    </xf>
    <xf numFmtId="0" fontId="3" fillId="0" borderId="17">
      <alignment horizontal="left" wrapText="1"/>
    </xf>
    <xf numFmtId="49" fontId="3" fillId="0" borderId="18">
      <alignment horizontal="center" shrinkToFit="1"/>
    </xf>
    <xf numFmtId="49" fontId="3" fillId="0" borderId="19">
      <alignment horizontal="center"/>
    </xf>
    <xf numFmtId="4" fontId="3" fillId="0" borderId="19">
      <alignment horizontal="right" shrinkToFit="1"/>
    </xf>
    <xf numFmtId="0" fontId="3" fillId="0" borderId="20">
      <alignment horizontal="left" wrapText="1" indent="2"/>
    </xf>
    <xf numFmtId="49" fontId="3" fillId="0" borderId="21">
      <alignment horizontal="center" shrinkToFit="1"/>
    </xf>
    <xf numFmtId="49" fontId="3" fillId="0" borderId="22">
      <alignment horizontal="center"/>
    </xf>
    <xf numFmtId="4" fontId="3" fillId="0" borderId="22">
      <alignment horizontal="right" shrinkToFit="1"/>
    </xf>
  </cellStyleXfs>
  <cellXfs count="82">
    <xf numFmtId="0" fontId="0" fillId="0" borderId="0" xfId="0"/>
    <xf numFmtId="0" fontId="14" fillId="0" borderId="0" xfId="0" applyFont="1" applyAlignment="1" applyProtection="1">
      <alignment vertical="center"/>
      <protection locked="0"/>
    </xf>
    <xf numFmtId="0" fontId="8" fillId="0" borderId="0" xfId="0" applyFont="1" applyAlignment="1" applyProtection="1">
      <alignment vertical="center"/>
      <protection locked="0"/>
    </xf>
    <xf numFmtId="0" fontId="12" fillId="0" borderId="0" xfId="0" applyFont="1" applyAlignment="1" applyProtection="1">
      <alignment vertical="center"/>
      <protection locked="0"/>
    </xf>
    <xf numFmtId="0" fontId="17" fillId="0" borderId="0" xfId="0" applyFont="1" applyAlignment="1" applyProtection="1">
      <alignment vertical="center"/>
      <protection locked="0"/>
    </xf>
    <xf numFmtId="0" fontId="23" fillId="0" borderId="0" xfId="0" applyFont="1" applyAlignment="1" applyProtection="1">
      <alignment vertical="center"/>
      <protection locked="0"/>
    </xf>
    <xf numFmtId="0" fontId="24" fillId="0" borderId="0" xfId="0" applyFont="1" applyAlignment="1" applyProtection="1">
      <alignment vertical="center"/>
      <protection locked="0"/>
    </xf>
    <xf numFmtId="4" fontId="28" fillId="0" borderId="27" xfId="50" applyNumberFormat="1" applyFont="1" applyBorder="1" applyAlignment="1" applyProtection="1">
      <alignment horizontal="right" vertical="center" shrinkToFit="1"/>
    </xf>
    <xf numFmtId="4" fontId="34" fillId="0" borderId="27" xfId="50" applyNumberFormat="1" applyFont="1" applyBorder="1" applyAlignment="1" applyProtection="1">
      <alignment horizontal="right" vertical="center" shrinkToFit="1"/>
    </xf>
    <xf numFmtId="4" fontId="22" fillId="0" borderId="27" xfId="50" applyNumberFormat="1" applyFont="1" applyBorder="1" applyAlignment="1" applyProtection="1">
      <alignment horizontal="right" vertical="center" shrinkToFit="1"/>
    </xf>
    <xf numFmtId="4" fontId="11" fillId="0" borderId="27" xfId="50" applyNumberFormat="1" applyFont="1" applyBorder="1" applyAlignment="1" applyProtection="1">
      <alignment horizontal="right" vertical="center" shrinkToFit="1"/>
    </xf>
    <xf numFmtId="4" fontId="31" fillId="0" borderId="27" xfId="50" applyNumberFormat="1" applyFont="1" applyBorder="1" applyAlignment="1" applyProtection="1">
      <alignment horizontal="right" vertical="center" shrinkToFit="1"/>
    </xf>
    <xf numFmtId="4" fontId="16" fillId="0" borderId="27" xfId="50" applyNumberFormat="1" applyFont="1" applyBorder="1" applyAlignment="1" applyProtection="1">
      <alignment horizontal="right" vertical="center" shrinkToFit="1"/>
    </xf>
    <xf numFmtId="49" fontId="25" fillId="0" borderId="28" xfId="41" applyNumberFormat="1" applyFont="1" applyBorder="1" applyAlignment="1" applyProtection="1">
      <alignment horizontal="center" vertical="center"/>
    </xf>
    <xf numFmtId="4" fontId="9" fillId="0" borderId="29" xfId="42" applyNumberFormat="1" applyFont="1" applyBorder="1" applyAlignment="1" applyProtection="1">
      <alignment horizontal="right" vertical="center" shrinkToFit="1"/>
    </xf>
    <xf numFmtId="49" fontId="27" fillId="0" borderId="31" xfId="49" applyNumberFormat="1" applyFont="1" applyBorder="1" applyAlignment="1" applyProtection="1">
      <alignment horizontal="center" vertical="center"/>
    </xf>
    <xf numFmtId="49" fontId="33" fillId="0" borderId="31" xfId="49" applyNumberFormat="1" applyFont="1" applyBorder="1" applyAlignment="1" applyProtection="1">
      <alignment horizontal="center" vertical="center"/>
    </xf>
    <xf numFmtId="49" fontId="21" fillId="0" borderId="31" xfId="49" applyNumberFormat="1" applyFont="1" applyBorder="1" applyAlignment="1" applyProtection="1">
      <alignment horizontal="center" vertical="center"/>
    </xf>
    <xf numFmtId="49" fontId="18" fillId="0" borderId="31" xfId="49" applyNumberFormat="1" applyFont="1" applyBorder="1" applyAlignment="1" applyProtection="1">
      <alignment horizontal="center" vertical="center"/>
    </xf>
    <xf numFmtId="49" fontId="30" fillId="0" borderId="31" xfId="49" applyNumberFormat="1" applyFont="1" applyBorder="1" applyAlignment="1" applyProtection="1">
      <alignment horizontal="center" vertical="center"/>
    </xf>
    <xf numFmtId="49" fontId="19" fillId="0" borderId="31" xfId="49" applyNumberFormat="1" applyFont="1" applyBorder="1" applyAlignment="1" applyProtection="1">
      <alignment horizontal="center" vertical="center"/>
    </xf>
    <xf numFmtId="4" fontId="9" fillId="0" borderId="30" xfId="42" applyNumberFormat="1" applyFont="1" applyBorder="1" applyAlignment="1" applyProtection="1">
      <alignment horizontal="right" vertical="center" shrinkToFit="1"/>
    </xf>
    <xf numFmtId="4" fontId="28" fillId="0" borderId="32" xfId="50" applyNumberFormat="1" applyFont="1" applyBorder="1" applyAlignment="1" applyProtection="1">
      <alignment horizontal="right" vertical="center" shrinkToFit="1"/>
    </xf>
    <xf numFmtId="4" fontId="34" fillId="0" borderId="32" xfId="50" applyNumberFormat="1" applyFont="1" applyBorder="1" applyAlignment="1" applyProtection="1">
      <alignment horizontal="right" vertical="center" shrinkToFit="1"/>
    </xf>
    <xf numFmtId="4" fontId="22" fillId="0" borderId="32" xfId="50" applyNumberFormat="1" applyFont="1" applyBorder="1" applyAlignment="1" applyProtection="1">
      <alignment horizontal="right" vertical="center" shrinkToFit="1"/>
    </xf>
    <xf numFmtId="4" fontId="11" fillId="0" borderId="32" xfId="50" applyNumberFormat="1" applyFont="1" applyBorder="1" applyAlignment="1" applyProtection="1">
      <alignment horizontal="right" vertical="center" shrinkToFit="1"/>
    </xf>
    <xf numFmtId="4" fontId="16" fillId="0" borderId="32" xfId="50" applyNumberFormat="1" applyFont="1" applyBorder="1" applyAlignment="1" applyProtection="1">
      <alignment horizontal="right" vertical="center" shrinkToFit="1"/>
    </xf>
    <xf numFmtId="0" fontId="8" fillId="0" borderId="0" xfId="0" applyFont="1" applyAlignment="1" applyProtection="1">
      <alignment vertical="center" wrapText="1"/>
      <protection locked="0"/>
    </xf>
    <xf numFmtId="4" fontId="11" fillId="0" borderId="32" xfId="1" applyNumberFormat="1" applyFont="1" applyBorder="1" applyAlignment="1" applyProtection="1">
      <alignment vertical="center"/>
    </xf>
    <xf numFmtId="0" fontId="11" fillId="0" borderId="27" xfId="35" applyNumberFormat="1" applyFont="1" applyBorder="1" applyAlignment="1" applyProtection="1">
      <alignment vertical="center"/>
    </xf>
    <xf numFmtId="0" fontId="11" fillId="0" borderId="32" xfId="1" applyNumberFormat="1" applyFont="1" applyBorder="1" applyAlignment="1" applyProtection="1">
      <alignment vertical="center"/>
    </xf>
    <xf numFmtId="0" fontId="10" fillId="0" borderId="36" xfId="39" applyNumberFormat="1" applyFont="1" applyBorder="1" applyAlignment="1" applyProtection="1">
      <alignment horizontal="left" vertical="center" wrapText="1"/>
    </xf>
    <xf numFmtId="0" fontId="26" fillId="0" borderId="36" xfId="47" applyNumberFormat="1" applyFont="1" applyBorder="1" applyAlignment="1" applyProtection="1">
      <alignment horizontal="left" vertical="center" wrapText="1"/>
    </xf>
    <xf numFmtId="0" fontId="32" fillId="0" borderId="36" xfId="47" applyNumberFormat="1" applyFont="1" applyBorder="1" applyAlignment="1" applyProtection="1">
      <alignment horizontal="left" vertical="center" wrapText="1"/>
    </xf>
    <xf numFmtId="0" fontId="20" fillId="0" borderId="36" xfId="47" applyNumberFormat="1" applyFont="1" applyBorder="1" applyAlignment="1" applyProtection="1">
      <alignment horizontal="left" vertical="center" wrapText="1"/>
    </xf>
    <xf numFmtId="0" fontId="7" fillId="0" borderId="36" xfId="47" applyNumberFormat="1" applyFont="1" applyBorder="1" applyAlignment="1" applyProtection="1">
      <alignment horizontal="left" vertical="center" wrapText="1"/>
    </xf>
    <xf numFmtId="0" fontId="29" fillId="0" borderId="36" xfId="47" applyNumberFormat="1" applyFont="1" applyBorder="1" applyAlignment="1" applyProtection="1">
      <alignment horizontal="left" vertical="center" wrapText="1"/>
    </xf>
    <xf numFmtId="0" fontId="15" fillId="0" borderId="36" xfId="47" applyNumberFormat="1" applyFont="1" applyBorder="1" applyAlignment="1" applyProtection="1">
      <alignment horizontal="left" vertical="center" wrapText="1"/>
    </xf>
    <xf numFmtId="4" fontId="16" fillId="0" borderId="32" xfId="1" applyNumberFormat="1" applyFont="1" applyBorder="1" applyAlignment="1" applyProtection="1">
      <alignment vertical="center"/>
    </xf>
    <xf numFmtId="4" fontId="11" fillId="0" borderId="27" xfId="15" applyNumberFormat="1" applyFont="1" applyBorder="1" applyAlignment="1" applyProtection="1">
      <alignment vertical="center"/>
    </xf>
    <xf numFmtId="4" fontId="8" fillId="0" borderId="33" xfId="0" applyNumberFormat="1" applyFont="1" applyBorder="1" applyAlignment="1" applyProtection="1">
      <alignment vertical="center"/>
      <protection locked="0"/>
    </xf>
    <xf numFmtId="4" fontId="12" fillId="0" borderId="0" xfId="0" applyNumberFormat="1" applyFont="1" applyAlignment="1" applyProtection="1">
      <alignment vertical="center"/>
      <protection locked="0"/>
    </xf>
    <xf numFmtId="49" fontId="18" fillId="0" borderId="37" xfId="49" applyNumberFormat="1" applyFont="1" applyBorder="1" applyAlignment="1" applyProtection="1">
      <alignment horizontal="center" vertical="center"/>
    </xf>
    <xf numFmtId="4" fontId="23" fillId="0" borderId="0" xfId="0" applyNumberFormat="1" applyFont="1" applyAlignment="1" applyProtection="1">
      <alignment vertical="center"/>
      <protection locked="0"/>
    </xf>
    <xf numFmtId="4" fontId="36" fillId="0" borderId="27" xfId="50" applyNumberFormat="1" applyFont="1" applyBorder="1" applyAlignment="1" applyProtection="1">
      <alignment horizontal="right" vertical="center" shrinkToFit="1"/>
    </xf>
    <xf numFmtId="2" fontId="12" fillId="0" borderId="0" xfId="0" applyNumberFormat="1" applyFont="1" applyAlignment="1" applyProtection="1">
      <alignment vertical="center"/>
      <protection locked="0"/>
    </xf>
    <xf numFmtId="165" fontId="12" fillId="0" borderId="0" xfId="0" applyNumberFormat="1" applyFont="1" applyAlignment="1" applyProtection="1">
      <alignment vertical="center"/>
      <protection locked="0"/>
    </xf>
    <xf numFmtId="165" fontId="23" fillId="0" borderId="0" xfId="0" applyNumberFormat="1" applyFont="1" applyAlignment="1" applyProtection="1">
      <alignment vertical="center"/>
      <protection locked="0"/>
    </xf>
    <xf numFmtId="166" fontId="12" fillId="0" borderId="0" xfId="0" applyNumberFormat="1" applyFont="1" applyAlignment="1" applyProtection="1">
      <alignment vertical="center"/>
      <protection locked="0"/>
    </xf>
    <xf numFmtId="4" fontId="36" fillId="0" borderId="36" xfId="50" applyNumberFormat="1" applyFont="1" applyBorder="1" applyAlignment="1" applyProtection="1">
      <alignment horizontal="right" vertical="center" shrinkToFit="1"/>
    </xf>
    <xf numFmtId="4" fontId="11" fillId="0" borderId="36" xfId="50" applyNumberFormat="1" applyFont="1" applyBorder="1" applyAlignment="1" applyProtection="1">
      <alignment horizontal="right" vertical="center" shrinkToFit="1"/>
    </xf>
    <xf numFmtId="0" fontId="11" fillId="0" borderId="36" xfId="35" applyNumberFormat="1" applyFont="1" applyBorder="1" applyAlignment="1" applyProtection="1">
      <alignment vertical="center"/>
    </xf>
    <xf numFmtId="4" fontId="11" fillId="0" borderId="36" xfId="15" applyNumberFormat="1" applyFont="1" applyBorder="1" applyAlignment="1" applyProtection="1">
      <alignment vertical="center"/>
    </xf>
    <xf numFmtId="4" fontId="8" fillId="0" borderId="38" xfId="0" applyNumberFormat="1" applyFont="1" applyBorder="1" applyAlignment="1" applyProtection="1">
      <alignment vertical="center"/>
      <protection locked="0"/>
    </xf>
    <xf numFmtId="49" fontId="19" fillId="0" borderId="39" xfId="49" applyNumberFormat="1" applyFont="1" applyBorder="1" applyAlignment="1" applyProtection="1">
      <alignment horizontal="center" vertical="center"/>
    </xf>
    <xf numFmtId="49" fontId="21" fillId="0" borderId="39" xfId="49" applyNumberFormat="1" applyFont="1" applyBorder="1" applyAlignment="1" applyProtection="1">
      <alignment horizontal="center" vertical="center"/>
    </xf>
    <xf numFmtId="49" fontId="18" fillId="0" borderId="39" xfId="49" applyNumberFormat="1" applyFont="1" applyBorder="1" applyAlignment="1" applyProtection="1">
      <alignment horizontal="center" vertical="center"/>
    </xf>
    <xf numFmtId="4" fontId="11" fillId="0" borderId="40" xfId="50" applyNumberFormat="1" applyFont="1" applyBorder="1" applyAlignment="1" applyProtection="1">
      <alignment horizontal="right" vertical="center" shrinkToFit="1"/>
    </xf>
    <xf numFmtId="0" fontId="11" fillId="0" borderId="40" xfId="35" applyNumberFormat="1" applyFont="1" applyBorder="1" applyAlignment="1" applyProtection="1">
      <alignment vertical="center"/>
    </xf>
    <xf numFmtId="4" fontId="11" fillId="0" borderId="42" xfId="50" applyNumberFormat="1" applyFont="1" applyBorder="1" applyAlignment="1" applyProtection="1">
      <alignment horizontal="right" vertical="center" shrinkToFit="1"/>
    </xf>
    <xf numFmtId="0" fontId="11" fillId="0" borderId="42" xfId="35" applyNumberFormat="1" applyFont="1" applyBorder="1" applyAlignment="1" applyProtection="1">
      <alignment vertical="center"/>
    </xf>
    <xf numFmtId="0" fontId="11" fillId="0" borderId="43" xfId="35" applyNumberFormat="1" applyFont="1" applyBorder="1" applyAlignment="1" applyProtection="1">
      <alignment vertical="center"/>
    </xf>
    <xf numFmtId="4" fontId="11" fillId="0" borderId="44" xfId="1" applyNumberFormat="1" applyFont="1" applyBorder="1" applyAlignment="1" applyProtection="1">
      <alignment vertical="center"/>
    </xf>
    <xf numFmtId="0" fontId="7" fillId="0" borderId="0" xfId="17" applyNumberFormat="1" applyFont="1" applyBorder="1" applyAlignment="1" applyProtection="1">
      <alignment horizontal="left" vertical="center"/>
    </xf>
    <xf numFmtId="0" fontId="18" fillId="0" borderId="0" xfId="17" applyNumberFormat="1" applyFont="1" applyBorder="1" applyAlignment="1" applyProtection="1">
      <alignment horizontal="left" vertical="center"/>
    </xf>
    <xf numFmtId="0" fontId="7" fillId="0" borderId="38" xfId="47" applyNumberFormat="1" applyFont="1" applyBorder="1" applyAlignment="1" applyProtection="1">
      <alignment horizontal="left" vertical="center" wrapText="1"/>
    </xf>
    <xf numFmtId="4" fontId="11" fillId="0" borderId="34" xfId="1" applyNumberFormat="1" applyFont="1" applyBorder="1" applyAlignment="1" applyProtection="1">
      <alignment vertical="center"/>
    </xf>
    <xf numFmtId="49" fontId="35" fillId="0" borderId="24" xfId="33" applyNumberFormat="1" applyFont="1" applyBorder="1" applyAlignment="1" applyProtection="1">
      <alignment horizontal="center" vertical="center" wrapText="1"/>
    </xf>
    <xf numFmtId="49" fontId="35" fillId="0" borderId="25" xfId="33" applyFont="1" applyBorder="1" applyAlignment="1" applyProtection="1">
      <alignment horizontal="center" vertical="center" wrapText="1"/>
      <protection locked="0"/>
    </xf>
    <xf numFmtId="49" fontId="35" fillId="0" borderId="26" xfId="33" applyFont="1" applyBorder="1" applyAlignment="1" applyProtection="1">
      <alignment horizontal="center" vertical="center" wrapText="1"/>
      <protection locked="0"/>
    </xf>
    <xf numFmtId="0" fontId="13" fillId="0" borderId="45" xfId="2" applyNumberFormat="1" applyFont="1" applyBorder="1" applyAlignment="1" applyProtection="1">
      <alignment horizontal="center" vertical="center" wrapText="1"/>
    </xf>
    <xf numFmtId="0" fontId="13" fillId="0" borderId="45" xfId="2" applyFont="1" applyBorder="1" applyAlignment="1" applyProtection="1">
      <alignment horizontal="center" vertical="center" wrapText="1"/>
      <protection locked="0"/>
    </xf>
    <xf numFmtId="0" fontId="0" fillId="0" borderId="45" xfId="0" applyBorder="1" applyAlignment="1">
      <alignment vertical="center"/>
    </xf>
    <xf numFmtId="49" fontId="11" fillId="0" borderId="35" xfId="18" applyNumberFormat="1" applyFont="1" applyBorder="1" applyAlignment="1" applyProtection="1">
      <alignment horizontal="right" vertical="center"/>
    </xf>
    <xf numFmtId="0" fontId="0" fillId="0" borderId="35" xfId="0" applyFont="1" applyBorder="1" applyAlignment="1">
      <alignment vertical="center"/>
    </xf>
    <xf numFmtId="0" fontId="35" fillId="0" borderId="12" xfId="32" applyNumberFormat="1" applyFont="1" applyBorder="1" applyAlignment="1" applyProtection="1">
      <alignment horizontal="center" vertical="center" wrapText="1"/>
    </xf>
    <xf numFmtId="0" fontId="35" fillId="0" borderId="12" xfId="32" applyFont="1" applyBorder="1" applyAlignment="1" applyProtection="1">
      <alignment horizontal="center" vertical="center" wrapText="1"/>
      <protection locked="0"/>
    </xf>
    <xf numFmtId="0" fontId="35" fillId="0" borderId="19" xfId="32" applyFont="1" applyBorder="1" applyAlignment="1" applyProtection="1">
      <alignment horizontal="center" vertical="center" wrapText="1"/>
      <protection locked="0"/>
    </xf>
    <xf numFmtId="0" fontId="35" fillId="0" borderId="23" xfId="32" applyNumberFormat="1" applyFont="1" applyBorder="1" applyAlignment="1" applyProtection="1">
      <alignment horizontal="center" vertical="center" wrapText="1"/>
    </xf>
    <xf numFmtId="0" fontId="35" fillId="0" borderId="23" xfId="32" applyFont="1" applyBorder="1" applyAlignment="1" applyProtection="1">
      <alignment horizontal="center" vertical="center" wrapText="1"/>
      <protection locked="0"/>
    </xf>
    <xf numFmtId="0" fontId="35" fillId="0" borderId="13" xfId="32" applyFont="1" applyBorder="1" applyAlignment="1" applyProtection="1">
      <alignment horizontal="center" vertical="center" wrapText="1"/>
      <protection locked="0"/>
    </xf>
    <xf numFmtId="2" fontId="11" fillId="0" borderId="41" xfId="35" applyNumberFormat="1" applyFont="1" applyBorder="1" applyAlignment="1" applyProtection="1">
      <alignment vertical="center"/>
    </xf>
  </cellXfs>
  <cellStyles count="51">
    <cellStyle name="xl22" xfId="1"/>
    <cellStyle name="xl23" xfId="2"/>
    <cellStyle name="xl24" xfId="6"/>
    <cellStyle name="xl25" xfId="11"/>
    <cellStyle name="xl26" xfId="17"/>
    <cellStyle name="xl27" xfId="29"/>
    <cellStyle name="xl28" xfId="32"/>
    <cellStyle name="xl29" xfId="36"/>
    <cellStyle name="xl30" xfId="39"/>
    <cellStyle name="xl31" xfId="43"/>
    <cellStyle name="xl32" xfId="47"/>
    <cellStyle name="xl34" xfId="15"/>
    <cellStyle name="xl35" xfId="21"/>
    <cellStyle name="xl36" xfId="23"/>
    <cellStyle name="xl37" xfId="25"/>
    <cellStyle name="xl38" xfId="37"/>
    <cellStyle name="xl39" xfId="40"/>
    <cellStyle name="xl40" xfId="44"/>
    <cellStyle name="xl41" xfId="48"/>
    <cellStyle name="xl42" xfId="7"/>
    <cellStyle name="xl43" xfId="41"/>
    <cellStyle name="xl44" xfId="45"/>
    <cellStyle name="xl45" xfId="49"/>
    <cellStyle name="xl46" xfId="18"/>
    <cellStyle name="xl47" xfId="26"/>
    <cellStyle name="xl48" xfId="33"/>
    <cellStyle name="xl49" xfId="38"/>
    <cellStyle name="xl50" xfId="42"/>
    <cellStyle name="xl51" xfId="46"/>
    <cellStyle name="xl52" xfId="50"/>
    <cellStyle name="xl53" xfId="8"/>
    <cellStyle name="xl54" xfId="12"/>
    <cellStyle name="xl55" xfId="19"/>
    <cellStyle name="xl56" xfId="24"/>
    <cellStyle name="xl57" xfId="27"/>
    <cellStyle name="xl58" xfId="3"/>
    <cellStyle name="xl59" xfId="9"/>
    <cellStyle name="xl60" xfId="13"/>
    <cellStyle name="xl61" xfId="16"/>
    <cellStyle name="xl62" xfId="20"/>
    <cellStyle name="xl63" xfId="22"/>
    <cellStyle name="xl64" xfId="28"/>
    <cellStyle name="xl65" xfId="4"/>
    <cellStyle name="xl66" xfId="10"/>
    <cellStyle name="xl67" xfId="14"/>
    <cellStyle name="xl68" xfId="30"/>
    <cellStyle name="xl69" xfId="34"/>
    <cellStyle name="xl70" xfId="35"/>
    <cellStyle name="xl71" xfId="5"/>
    <cellStyle name="xl72" xfId="31"/>
    <cellStyle name="Обычный" xfId="0" builtinId="0"/>
  </cellStyles>
  <dxfs count="0"/>
  <tableStyles count="0" defaultTableStyle="TableStyleMedium2" defaultPivotStyle="PivotStyleLight16"/>
  <colors>
    <mruColors>
      <color rgb="FF0000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46"/>
  <sheetViews>
    <sheetView tabSelected="1" workbookViewId="0">
      <selection activeCell="C118" sqref="C118"/>
    </sheetView>
  </sheetViews>
  <sheetFormatPr defaultRowHeight="15.75" x14ac:dyDescent="0.25"/>
  <cols>
    <col min="1" max="1" width="62.140625" style="1" customWidth="1"/>
    <col min="2" max="2" width="26.42578125" style="4" customWidth="1"/>
    <col min="3" max="3" width="17.5703125" style="2" bestFit="1" customWidth="1"/>
    <col min="4" max="5" width="13.42578125" style="2" customWidth="1"/>
    <col min="6" max="6" width="14.85546875" style="2" bestFit="1" customWidth="1"/>
    <col min="7" max="7" width="15.42578125" style="3" customWidth="1"/>
    <col min="8" max="8" width="16.28515625" style="3" bestFit="1" customWidth="1"/>
    <col min="9" max="9" width="13.140625" style="3" bestFit="1" customWidth="1"/>
    <col min="10" max="10" width="14" style="3" bestFit="1" customWidth="1"/>
    <col min="11" max="11" width="15.42578125" style="3" bestFit="1" customWidth="1"/>
    <col min="12" max="12" width="13.140625" style="3" bestFit="1" customWidth="1"/>
    <col min="13" max="16384" width="9.140625" style="3"/>
  </cols>
  <sheetData>
    <row r="1" spans="1:12" x14ac:dyDescent="0.25">
      <c r="C1" s="27"/>
    </row>
    <row r="2" spans="1:12" ht="34.5" customHeight="1" x14ac:dyDescent="0.25">
      <c r="A2" s="70" t="s">
        <v>261</v>
      </c>
      <c r="B2" s="71"/>
      <c r="C2" s="71"/>
      <c r="D2" s="72"/>
      <c r="E2" s="72"/>
      <c r="F2" s="72"/>
    </row>
    <row r="3" spans="1:12" ht="14.1" customHeight="1" x14ac:dyDescent="0.25">
      <c r="A3" s="63"/>
      <c r="B3" s="64"/>
      <c r="C3" s="73" t="s">
        <v>255</v>
      </c>
      <c r="D3" s="74"/>
      <c r="E3" s="74"/>
      <c r="F3" s="74"/>
    </row>
    <row r="4" spans="1:12" ht="12.95" customHeight="1" x14ac:dyDescent="0.25">
      <c r="A4" s="75" t="s">
        <v>0</v>
      </c>
      <c r="B4" s="78" t="s">
        <v>1</v>
      </c>
      <c r="C4" s="67" t="s">
        <v>239</v>
      </c>
      <c r="D4" s="67" t="s">
        <v>262</v>
      </c>
      <c r="E4" s="67" t="s">
        <v>277</v>
      </c>
      <c r="F4" s="67" t="s">
        <v>276</v>
      </c>
    </row>
    <row r="5" spans="1:12" ht="12" customHeight="1" x14ac:dyDescent="0.25">
      <c r="A5" s="76"/>
      <c r="B5" s="79"/>
      <c r="C5" s="68"/>
      <c r="D5" s="68"/>
      <c r="E5" s="68"/>
      <c r="F5" s="68"/>
    </row>
    <row r="6" spans="1:12" ht="14.25" customHeight="1" thickBot="1" x14ac:dyDescent="0.3">
      <c r="A6" s="77"/>
      <c r="B6" s="80"/>
      <c r="C6" s="69"/>
      <c r="D6" s="69"/>
      <c r="E6" s="69"/>
      <c r="F6" s="69"/>
    </row>
    <row r="7" spans="1:12" ht="13.5" customHeight="1" x14ac:dyDescent="0.25">
      <c r="A7" s="31" t="s">
        <v>2</v>
      </c>
      <c r="B7" s="13" t="s">
        <v>3</v>
      </c>
      <c r="C7" s="14">
        <f>C8+C112</f>
        <v>71097750</v>
      </c>
      <c r="D7" s="14">
        <f t="shared" ref="D7:F7" si="0">D8+D112</f>
        <v>925775.09000000032</v>
      </c>
      <c r="E7" s="14">
        <f t="shared" ref="E7" si="1">E8+E112</f>
        <v>27871665.050000001</v>
      </c>
      <c r="F7" s="21">
        <f t="shared" si="0"/>
        <v>99895190.140000001</v>
      </c>
      <c r="H7" s="41"/>
    </row>
    <row r="8" spans="1:12" ht="15" customHeight="1" x14ac:dyDescent="0.25">
      <c r="A8" s="32" t="s">
        <v>4</v>
      </c>
      <c r="B8" s="15" t="s">
        <v>5</v>
      </c>
      <c r="C8" s="7">
        <f>C9+C26+C32+C52+C70+C86+C90+C99+C107</f>
        <v>69316957</v>
      </c>
      <c r="D8" s="7">
        <f t="shared" ref="D8:F8" si="2">D9+D26+D32+D52+D70+D86+D90+D99+D107</f>
        <v>2419320.39</v>
      </c>
      <c r="E8" s="7">
        <f t="shared" ref="E8" si="3">E9+E26+E32+E52+E70+E86+E90+E99+E107</f>
        <v>3100000</v>
      </c>
      <c r="F8" s="22">
        <f t="shared" si="2"/>
        <v>74836277.390000001</v>
      </c>
      <c r="G8" s="41"/>
      <c r="H8" s="41"/>
    </row>
    <row r="9" spans="1:12" ht="15" customHeight="1" x14ac:dyDescent="0.25">
      <c r="A9" s="33" t="s">
        <v>6</v>
      </c>
      <c r="B9" s="16" t="s">
        <v>7</v>
      </c>
      <c r="C9" s="8">
        <f>C10</f>
        <v>24960000</v>
      </c>
      <c r="D9" s="8">
        <f t="shared" ref="D9:F9" si="4">D10</f>
        <v>169320.39</v>
      </c>
      <c r="E9" s="8">
        <f t="shared" si="4"/>
        <v>0</v>
      </c>
      <c r="F9" s="23">
        <f t="shared" si="4"/>
        <v>25129320.390000001</v>
      </c>
      <c r="G9" s="41"/>
      <c r="H9" s="41"/>
    </row>
    <row r="10" spans="1:12" ht="15" customHeight="1" x14ac:dyDescent="0.25">
      <c r="A10" s="32" t="s">
        <v>8</v>
      </c>
      <c r="B10" s="15" t="s">
        <v>9</v>
      </c>
      <c r="C10" s="7">
        <f>C11+C16+C21</f>
        <v>24960000</v>
      </c>
      <c r="D10" s="7">
        <f t="shared" ref="D10:F10" si="5">D11+D16+D21</f>
        <v>169320.39</v>
      </c>
      <c r="E10" s="7">
        <f t="shared" ref="E10" si="6">E11+E16+E21</f>
        <v>0</v>
      </c>
      <c r="F10" s="22">
        <f t="shared" si="5"/>
        <v>25129320.390000001</v>
      </c>
      <c r="H10" s="41"/>
    </row>
    <row r="11" spans="1:12" s="5" customFormat="1" ht="55.5" customHeight="1" x14ac:dyDescent="0.25">
      <c r="A11" s="34" t="s">
        <v>10</v>
      </c>
      <c r="B11" s="17" t="s">
        <v>11</v>
      </c>
      <c r="C11" s="9">
        <f>SUM(C12:C15)</f>
        <v>24560640</v>
      </c>
      <c r="D11" s="9">
        <f t="shared" ref="D11:F11" si="7">SUM(D12:D15)</f>
        <v>169320.39</v>
      </c>
      <c r="E11" s="9">
        <f t="shared" ref="E11" si="8">SUM(E12:E15)</f>
        <v>0</v>
      </c>
      <c r="F11" s="24">
        <f t="shared" si="7"/>
        <v>24729960.390000001</v>
      </c>
      <c r="H11" s="43"/>
      <c r="J11" s="47"/>
      <c r="K11" s="47"/>
    </row>
    <row r="12" spans="1:12" ht="76.5" x14ac:dyDescent="0.25">
      <c r="A12" s="35" t="s">
        <v>12</v>
      </c>
      <c r="B12" s="18" t="s">
        <v>13</v>
      </c>
      <c r="C12" s="10">
        <f>6505+24400893</f>
        <v>24407398</v>
      </c>
      <c r="D12" s="44">
        <v>169320.39</v>
      </c>
      <c r="E12" s="49"/>
      <c r="F12" s="28">
        <f>C12+D12+E12</f>
        <v>24576718.390000001</v>
      </c>
      <c r="I12" s="45"/>
      <c r="J12" s="45"/>
      <c r="K12" s="45"/>
      <c r="L12" s="45"/>
    </row>
    <row r="13" spans="1:12" ht="68.25" customHeight="1" x14ac:dyDescent="0.25">
      <c r="A13" s="35" t="s">
        <v>14</v>
      </c>
      <c r="B13" s="18" t="s">
        <v>15</v>
      </c>
      <c r="C13" s="10">
        <v>11295</v>
      </c>
      <c r="D13" s="10"/>
      <c r="E13" s="50"/>
      <c r="F13" s="28">
        <f t="shared" ref="F13:F15" si="9">C13+D13+E13</f>
        <v>11295</v>
      </c>
      <c r="I13" s="45"/>
      <c r="J13" s="46"/>
      <c r="K13" s="48"/>
    </row>
    <row r="14" spans="1:12" ht="76.5" x14ac:dyDescent="0.25">
      <c r="A14" s="35" t="s">
        <v>16</v>
      </c>
      <c r="B14" s="18" t="s">
        <v>17</v>
      </c>
      <c r="C14" s="10">
        <v>141937</v>
      </c>
      <c r="D14" s="10"/>
      <c r="E14" s="50"/>
      <c r="F14" s="28">
        <f t="shared" si="9"/>
        <v>141937</v>
      </c>
    </row>
    <row r="15" spans="1:12" ht="63.75" x14ac:dyDescent="0.25">
      <c r="A15" s="35" t="s">
        <v>18</v>
      </c>
      <c r="B15" s="18" t="s">
        <v>19</v>
      </c>
      <c r="C15" s="10">
        <v>10</v>
      </c>
      <c r="D15" s="10"/>
      <c r="E15" s="50"/>
      <c r="F15" s="28">
        <f t="shared" si="9"/>
        <v>10</v>
      </c>
    </row>
    <row r="16" spans="1:12" s="5" customFormat="1" ht="88.5" customHeight="1" x14ac:dyDescent="0.25">
      <c r="A16" s="34" t="s">
        <v>20</v>
      </c>
      <c r="B16" s="17" t="s">
        <v>21</v>
      </c>
      <c r="C16" s="9">
        <f>SUM(C17:C20)</f>
        <v>47424</v>
      </c>
      <c r="D16" s="9">
        <f t="shared" ref="D16:F16" si="10">SUM(D17:D20)</f>
        <v>0</v>
      </c>
      <c r="E16" s="9">
        <f t="shared" si="10"/>
        <v>0</v>
      </c>
      <c r="F16" s="24">
        <f t="shared" si="10"/>
        <v>47424</v>
      </c>
    </row>
    <row r="17" spans="1:6" ht="102" x14ac:dyDescent="0.25">
      <c r="A17" s="35" t="s">
        <v>22</v>
      </c>
      <c r="B17" s="18" t="s">
        <v>23</v>
      </c>
      <c r="C17" s="10">
        <v>47234</v>
      </c>
      <c r="D17" s="29"/>
      <c r="E17" s="51"/>
      <c r="F17" s="28">
        <f t="shared" ref="F17:F20" si="11">C17+D17+D17</f>
        <v>47234</v>
      </c>
    </row>
    <row r="18" spans="1:6" ht="81" customHeight="1" x14ac:dyDescent="0.25">
      <c r="A18" s="35" t="s">
        <v>24</v>
      </c>
      <c r="B18" s="18" t="s">
        <v>25</v>
      </c>
      <c r="C18" s="10">
        <v>50</v>
      </c>
      <c r="D18" s="29"/>
      <c r="E18" s="51"/>
      <c r="F18" s="28">
        <f t="shared" si="11"/>
        <v>50</v>
      </c>
    </row>
    <row r="19" spans="1:6" ht="102" x14ac:dyDescent="0.25">
      <c r="A19" s="35" t="s">
        <v>241</v>
      </c>
      <c r="B19" s="18" t="s">
        <v>240</v>
      </c>
      <c r="C19" s="10">
        <v>130</v>
      </c>
      <c r="D19" s="29"/>
      <c r="E19" s="51"/>
      <c r="F19" s="28">
        <f t="shared" si="11"/>
        <v>130</v>
      </c>
    </row>
    <row r="20" spans="1:6" ht="89.25" x14ac:dyDescent="0.25">
      <c r="A20" s="35" t="s">
        <v>245</v>
      </c>
      <c r="B20" s="18" t="s">
        <v>242</v>
      </c>
      <c r="C20" s="10">
        <v>10</v>
      </c>
      <c r="D20" s="29"/>
      <c r="E20" s="51"/>
      <c r="F20" s="28">
        <f t="shared" si="11"/>
        <v>10</v>
      </c>
    </row>
    <row r="21" spans="1:6" s="6" customFormat="1" ht="38.25" x14ac:dyDescent="0.25">
      <c r="A21" s="34" t="s">
        <v>273</v>
      </c>
      <c r="B21" s="17" t="s">
        <v>243</v>
      </c>
      <c r="C21" s="9">
        <f>SUM(C22:C25)</f>
        <v>351936</v>
      </c>
      <c r="D21" s="9">
        <f t="shared" ref="D21:E21" si="12">SUM(D22:D25)</f>
        <v>0</v>
      </c>
      <c r="E21" s="9">
        <f t="shared" si="12"/>
        <v>0</v>
      </c>
      <c r="F21" s="24">
        <f t="shared" ref="F21" si="13">SUM(F22:F25)</f>
        <v>351936</v>
      </c>
    </row>
    <row r="22" spans="1:6" ht="51" customHeight="1" x14ac:dyDescent="0.25">
      <c r="A22" s="35" t="s">
        <v>26</v>
      </c>
      <c r="B22" s="18" t="s">
        <v>27</v>
      </c>
      <c r="C22" s="10">
        <v>345431</v>
      </c>
      <c r="D22" s="29"/>
      <c r="E22" s="51"/>
      <c r="F22" s="28">
        <f>C22+D22+E22</f>
        <v>345431</v>
      </c>
    </row>
    <row r="23" spans="1:6" ht="38.25" customHeight="1" x14ac:dyDescent="0.25">
      <c r="A23" s="35" t="s">
        <v>28</v>
      </c>
      <c r="B23" s="18" t="s">
        <v>29</v>
      </c>
      <c r="C23" s="10">
        <v>5000</v>
      </c>
      <c r="D23" s="29"/>
      <c r="E23" s="51"/>
      <c r="F23" s="28">
        <f t="shared" ref="F23:F25" si="14">C23+D23+E23</f>
        <v>5000</v>
      </c>
    </row>
    <row r="24" spans="1:6" ht="52.5" customHeight="1" x14ac:dyDescent="0.25">
      <c r="A24" s="35" t="s">
        <v>30</v>
      </c>
      <c r="B24" s="18" t="s">
        <v>31</v>
      </c>
      <c r="C24" s="10">
        <v>1500</v>
      </c>
      <c r="D24" s="29"/>
      <c r="E24" s="51"/>
      <c r="F24" s="28">
        <f t="shared" si="14"/>
        <v>1500</v>
      </c>
    </row>
    <row r="25" spans="1:6" ht="43.5" customHeight="1" x14ac:dyDescent="0.25">
      <c r="A25" s="35" t="s">
        <v>246</v>
      </c>
      <c r="B25" s="18" t="s">
        <v>244</v>
      </c>
      <c r="C25" s="10">
        <v>5</v>
      </c>
      <c r="D25" s="29"/>
      <c r="E25" s="51"/>
      <c r="F25" s="28">
        <f t="shared" si="14"/>
        <v>5</v>
      </c>
    </row>
    <row r="26" spans="1:6" ht="24" customHeight="1" x14ac:dyDescent="0.25">
      <c r="A26" s="33" t="s">
        <v>32</v>
      </c>
      <c r="B26" s="16" t="s">
        <v>33</v>
      </c>
      <c r="C26" s="8">
        <f>C27</f>
        <v>1414957</v>
      </c>
      <c r="D26" s="8">
        <f t="shared" ref="D26:F26" si="15">D27</f>
        <v>0</v>
      </c>
      <c r="E26" s="8">
        <f t="shared" si="15"/>
        <v>0</v>
      </c>
      <c r="F26" s="23">
        <f t="shared" si="15"/>
        <v>1414957</v>
      </c>
    </row>
    <row r="27" spans="1:6" ht="24" customHeight="1" x14ac:dyDescent="0.25">
      <c r="A27" s="32" t="s">
        <v>34</v>
      </c>
      <c r="B27" s="15" t="s">
        <v>35</v>
      </c>
      <c r="C27" s="7">
        <f>SUM(C28:C31)</f>
        <v>1414957</v>
      </c>
      <c r="D27" s="7">
        <f t="shared" ref="D27:F27" si="16">SUM(D28:D31)</f>
        <v>0</v>
      </c>
      <c r="E27" s="7">
        <f t="shared" ref="E27" si="17">SUM(E28:E31)</f>
        <v>0</v>
      </c>
      <c r="F27" s="22">
        <f t="shared" si="16"/>
        <v>1414957</v>
      </c>
    </row>
    <row r="28" spans="1:6" ht="52.5" customHeight="1" x14ac:dyDescent="0.25">
      <c r="A28" s="36" t="s">
        <v>36</v>
      </c>
      <c r="B28" s="19" t="s">
        <v>37</v>
      </c>
      <c r="C28" s="11">
        <v>435155</v>
      </c>
      <c r="D28" s="29"/>
      <c r="E28" s="51"/>
      <c r="F28" s="28">
        <f>C28+D28+E28</f>
        <v>435155</v>
      </c>
    </row>
    <row r="29" spans="1:6" ht="63.75" customHeight="1" x14ac:dyDescent="0.25">
      <c r="A29" s="36" t="s">
        <v>38</v>
      </c>
      <c r="B29" s="19" t="s">
        <v>39</v>
      </c>
      <c r="C29" s="11">
        <v>4902</v>
      </c>
      <c r="D29" s="29"/>
      <c r="E29" s="51"/>
      <c r="F29" s="28">
        <f t="shared" ref="F29:F31" si="18">C29+D29+E29</f>
        <v>4902</v>
      </c>
    </row>
    <row r="30" spans="1:6" ht="54.75" customHeight="1" x14ac:dyDescent="0.25">
      <c r="A30" s="36" t="s">
        <v>40</v>
      </c>
      <c r="B30" s="19" t="s">
        <v>41</v>
      </c>
      <c r="C30" s="11">
        <v>974890</v>
      </c>
      <c r="D30" s="29"/>
      <c r="E30" s="51"/>
      <c r="F30" s="28">
        <f t="shared" si="18"/>
        <v>974890</v>
      </c>
    </row>
    <row r="31" spans="1:6" ht="56.25" customHeight="1" x14ac:dyDescent="0.25">
      <c r="A31" s="36" t="s">
        <v>42</v>
      </c>
      <c r="B31" s="19" t="s">
        <v>43</v>
      </c>
      <c r="C31" s="11">
        <v>10</v>
      </c>
      <c r="D31" s="29"/>
      <c r="E31" s="51"/>
      <c r="F31" s="28">
        <f t="shared" si="18"/>
        <v>10</v>
      </c>
    </row>
    <row r="32" spans="1:6" ht="15" customHeight="1" x14ac:dyDescent="0.25">
      <c r="A32" s="33" t="s">
        <v>44</v>
      </c>
      <c r="B32" s="16" t="s">
        <v>45</v>
      </c>
      <c r="C32" s="8">
        <f>C33+C49</f>
        <v>14322000</v>
      </c>
      <c r="D32" s="8">
        <f t="shared" ref="D32:F32" si="19">D33+D49</f>
        <v>0</v>
      </c>
      <c r="E32" s="8">
        <f t="shared" ref="E32" si="20">E33+E49</f>
        <v>0</v>
      </c>
      <c r="F32" s="23">
        <f t="shared" si="19"/>
        <v>14322000</v>
      </c>
    </row>
    <row r="33" spans="1:6" ht="24" customHeight="1" x14ac:dyDescent="0.25">
      <c r="A33" s="32" t="s">
        <v>46</v>
      </c>
      <c r="B33" s="15" t="s">
        <v>47</v>
      </c>
      <c r="C33" s="7">
        <f>C34+C39+C45</f>
        <v>14302000</v>
      </c>
      <c r="D33" s="7">
        <f t="shared" ref="D33:F33" si="21">D34+D39+D45</f>
        <v>0</v>
      </c>
      <c r="E33" s="7">
        <f t="shared" ref="E33" si="22">E34+E39+E45</f>
        <v>0</v>
      </c>
      <c r="F33" s="22">
        <f t="shared" si="21"/>
        <v>14302000</v>
      </c>
    </row>
    <row r="34" spans="1:6" ht="24" customHeight="1" x14ac:dyDescent="0.25">
      <c r="A34" s="34" t="s">
        <v>48</v>
      </c>
      <c r="B34" s="17" t="s">
        <v>49</v>
      </c>
      <c r="C34" s="9">
        <f>C35</f>
        <v>7352000</v>
      </c>
      <c r="D34" s="9">
        <f t="shared" ref="D34:F34" si="23">D35</f>
        <v>0</v>
      </c>
      <c r="E34" s="9">
        <f t="shared" si="23"/>
        <v>0</v>
      </c>
      <c r="F34" s="24">
        <f t="shared" si="23"/>
        <v>7352000</v>
      </c>
    </row>
    <row r="35" spans="1:6" ht="24" customHeight="1" x14ac:dyDescent="0.25">
      <c r="A35" s="35" t="s">
        <v>48</v>
      </c>
      <c r="B35" s="18" t="s">
        <v>50</v>
      </c>
      <c r="C35" s="10">
        <f>SUM(C36:C38)</f>
        <v>7352000</v>
      </c>
      <c r="D35" s="10">
        <f t="shared" ref="D35:F35" si="24">SUM(D36:D38)</f>
        <v>0</v>
      </c>
      <c r="E35" s="10">
        <f t="shared" ref="E35" si="25">SUM(E36:E38)</f>
        <v>0</v>
      </c>
      <c r="F35" s="25">
        <f t="shared" si="24"/>
        <v>7352000</v>
      </c>
    </row>
    <row r="36" spans="1:6" ht="48" customHeight="1" x14ac:dyDescent="0.25">
      <c r="A36" s="35" t="s">
        <v>51</v>
      </c>
      <c r="B36" s="18" t="s">
        <v>52</v>
      </c>
      <c r="C36" s="10">
        <f>981+7304212</f>
        <v>7305193</v>
      </c>
      <c r="D36" s="29"/>
      <c r="E36" s="51"/>
      <c r="F36" s="28">
        <f>C36+D36+E36</f>
        <v>7305193</v>
      </c>
    </row>
    <row r="37" spans="1:6" ht="36" customHeight="1" x14ac:dyDescent="0.25">
      <c r="A37" s="35" t="s">
        <v>53</v>
      </c>
      <c r="B37" s="18" t="s">
        <v>54</v>
      </c>
      <c r="C37" s="10">
        <v>36000</v>
      </c>
      <c r="D37" s="29"/>
      <c r="E37" s="51"/>
      <c r="F37" s="28">
        <f t="shared" ref="F37:F38" si="26">C37+D37+E37</f>
        <v>36000</v>
      </c>
    </row>
    <row r="38" spans="1:6" ht="48" customHeight="1" x14ac:dyDescent="0.25">
      <c r="A38" s="35" t="s">
        <v>55</v>
      </c>
      <c r="B38" s="18" t="s">
        <v>56</v>
      </c>
      <c r="C38" s="10">
        <v>10807</v>
      </c>
      <c r="D38" s="29"/>
      <c r="E38" s="51"/>
      <c r="F38" s="28">
        <f t="shared" si="26"/>
        <v>10807</v>
      </c>
    </row>
    <row r="39" spans="1:6" ht="36" customHeight="1" x14ac:dyDescent="0.25">
      <c r="A39" s="34" t="s">
        <v>57</v>
      </c>
      <c r="B39" s="17" t="s">
        <v>58</v>
      </c>
      <c r="C39" s="9">
        <f>C40</f>
        <v>7000000</v>
      </c>
      <c r="D39" s="9">
        <f t="shared" ref="D39:F39" si="27">D40</f>
        <v>0</v>
      </c>
      <c r="E39" s="9">
        <f t="shared" si="27"/>
        <v>0</v>
      </c>
      <c r="F39" s="24">
        <f t="shared" si="27"/>
        <v>7000000</v>
      </c>
    </row>
    <row r="40" spans="1:6" ht="48" customHeight="1" x14ac:dyDescent="0.25">
      <c r="A40" s="35" t="s">
        <v>59</v>
      </c>
      <c r="B40" s="18" t="s">
        <v>60</v>
      </c>
      <c r="C40" s="10">
        <f>SUM(C41:C44)</f>
        <v>7000000</v>
      </c>
      <c r="D40" s="10">
        <f t="shared" ref="D40:F40" si="28">SUM(D41:D44)</f>
        <v>0</v>
      </c>
      <c r="E40" s="10">
        <f t="shared" ref="E40" si="29">SUM(E41:E44)</f>
        <v>0</v>
      </c>
      <c r="F40" s="25">
        <f t="shared" si="28"/>
        <v>7000000</v>
      </c>
    </row>
    <row r="41" spans="1:6" ht="51" customHeight="1" x14ac:dyDescent="0.25">
      <c r="A41" s="35" t="s">
        <v>61</v>
      </c>
      <c r="B41" s="18" t="s">
        <v>62</v>
      </c>
      <c r="C41" s="10">
        <v>6954900</v>
      </c>
      <c r="D41" s="29"/>
      <c r="E41" s="51"/>
      <c r="F41" s="28">
        <f>C41+D41+E41</f>
        <v>6954900</v>
      </c>
    </row>
    <row r="42" spans="1:6" ht="38.25" customHeight="1" x14ac:dyDescent="0.25">
      <c r="A42" s="35" t="s">
        <v>63</v>
      </c>
      <c r="B42" s="18" t="s">
        <v>64</v>
      </c>
      <c r="C42" s="10">
        <v>43600</v>
      </c>
      <c r="D42" s="29"/>
      <c r="E42" s="51"/>
      <c r="F42" s="28">
        <f t="shared" ref="F42:F44" si="30">C42+D42+E42</f>
        <v>43600</v>
      </c>
    </row>
    <row r="43" spans="1:6" ht="51" customHeight="1" x14ac:dyDescent="0.25">
      <c r="A43" s="35" t="s">
        <v>65</v>
      </c>
      <c r="B43" s="18" t="s">
        <v>66</v>
      </c>
      <c r="C43" s="10">
        <v>1000</v>
      </c>
      <c r="D43" s="29"/>
      <c r="E43" s="51"/>
      <c r="F43" s="28">
        <f t="shared" si="30"/>
        <v>1000</v>
      </c>
    </row>
    <row r="44" spans="1:6" ht="38.25" x14ac:dyDescent="0.25">
      <c r="A44" s="35" t="s">
        <v>247</v>
      </c>
      <c r="B44" s="18" t="s">
        <v>248</v>
      </c>
      <c r="C44" s="10">
        <v>500</v>
      </c>
      <c r="D44" s="29"/>
      <c r="E44" s="51"/>
      <c r="F44" s="28">
        <f t="shared" si="30"/>
        <v>500</v>
      </c>
    </row>
    <row r="45" spans="1:6" ht="24.75" customHeight="1" x14ac:dyDescent="0.25">
      <c r="A45" s="34" t="s">
        <v>67</v>
      </c>
      <c r="B45" s="17" t="s">
        <v>68</v>
      </c>
      <c r="C45" s="9">
        <f>SUM(C46:C48)</f>
        <v>-50000</v>
      </c>
      <c r="D45" s="9">
        <f t="shared" ref="D45:F45" si="31">SUM(D46:D48)</f>
        <v>0</v>
      </c>
      <c r="E45" s="9">
        <f t="shared" si="31"/>
        <v>0</v>
      </c>
      <c r="F45" s="24">
        <f t="shared" si="31"/>
        <v>-50000</v>
      </c>
    </row>
    <row r="46" spans="1:6" ht="26.25" customHeight="1" x14ac:dyDescent="0.25">
      <c r="A46" s="35" t="s">
        <v>260</v>
      </c>
      <c r="B46" s="18" t="s">
        <v>259</v>
      </c>
      <c r="C46" s="10">
        <v>-52000</v>
      </c>
      <c r="D46" s="29"/>
      <c r="E46" s="51"/>
      <c r="F46" s="28">
        <f>C46+D46+E46</f>
        <v>-52000</v>
      </c>
    </row>
    <row r="47" spans="1:6" ht="28.5" customHeight="1" x14ac:dyDescent="0.25">
      <c r="A47" s="35" t="s">
        <v>69</v>
      </c>
      <c r="B47" s="18" t="s">
        <v>70</v>
      </c>
      <c r="C47" s="10">
        <v>1800</v>
      </c>
      <c r="D47" s="29"/>
      <c r="E47" s="51"/>
      <c r="F47" s="28">
        <f t="shared" ref="F47:F48" si="32">C47+D47+E47</f>
        <v>1800</v>
      </c>
    </row>
    <row r="48" spans="1:6" ht="36" customHeight="1" x14ac:dyDescent="0.25">
      <c r="A48" s="35" t="s">
        <v>258</v>
      </c>
      <c r="B48" s="18" t="s">
        <v>257</v>
      </c>
      <c r="C48" s="10">
        <v>200</v>
      </c>
      <c r="D48" s="29"/>
      <c r="E48" s="51"/>
      <c r="F48" s="28">
        <f t="shared" si="32"/>
        <v>200</v>
      </c>
    </row>
    <row r="49" spans="1:6" ht="15" customHeight="1" x14ac:dyDescent="0.25">
      <c r="A49" s="32" t="s">
        <v>71</v>
      </c>
      <c r="B49" s="15" t="s">
        <v>72</v>
      </c>
      <c r="C49" s="7">
        <f>C50</f>
        <v>20000</v>
      </c>
      <c r="D49" s="7">
        <f t="shared" ref="D49:F49" si="33">D50</f>
        <v>0</v>
      </c>
      <c r="E49" s="7">
        <f t="shared" si="33"/>
        <v>0</v>
      </c>
      <c r="F49" s="22">
        <f t="shared" si="33"/>
        <v>20000</v>
      </c>
    </row>
    <row r="50" spans="1:6" ht="15" customHeight="1" x14ac:dyDescent="0.25">
      <c r="A50" s="35" t="s">
        <v>71</v>
      </c>
      <c r="B50" s="18" t="s">
        <v>73</v>
      </c>
      <c r="C50" s="10">
        <f>SUM(C51:C51)</f>
        <v>20000</v>
      </c>
      <c r="D50" s="10">
        <f t="shared" ref="D50:F50" si="34">SUM(D51:D51)</f>
        <v>0</v>
      </c>
      <c r="E50" s="10">
        <f t="shared" si="34"/>
        <v>0</v>
      </c>
      <c r="F50" s="25">
        <f t="shared" si="34"/>
        <v>20000</v>
      </c>
    </row>
    <row r="51" spans="1:6" ht="36" customHeight="1" x14ac:dyDescent="0.25">
      <c r="A51" s="35" t="s">
        <v>74</v>
      </c>
      <c r="B51" s="18" t="s">
        <v>75</v>
      </c>
      <c r="C51" s="10">
        <v>20000</v>
      </c>
      <c r="D51" s="29"/>
      <c r="E51" s="51"/>
      <c r="F51" s="28">
        <f>C51+D51+E51</f>
        <v>20000</v>
      </c>
    </row>
    <row r="52" spans="1:6" ht="15" customHeight="1" x14ac:dyDescent="0.25">
      <c r="A52" s="33" t="s">
        <v>76</v>
      </c>
      <c r="B52" s="16" t="s">
        <v>77</v>
      </c>
      <c r="C52" s="8">
        <f>C53+C57</f>
        <v>25570000</v>
      </c>
      <c r="D52" s="8">
        <f t="shared" ref="D52:F52" si="35">D53+D57</f>
        <v>1000000</v>
      </c>
      <c r="E52" s="8">
        <f t="shared" ref="E52" si="36">E53+E57</f>
        <v>0</v>
      </c>
      <c r="F52" s="23">
        <f t="shared" si="35"/>
        <v>26570000</v>
      </c>
    </row>
    <row r="53" spans="1:6" ht="15" customHeight="1" x14ac:dyDescent="0.25">
      <c r="A53" s="32" t="s">
        <v>78</v>
      </c>
      <c r="B53" s="15" t="s">
        <v>79</v>
      </c>
      <c r="C53" s="7">
        <f>C54</f>
        <v>1400000</v>
      </c>
      <c r="D53" s="7">
        <f t="shared" ref="D53:F53" si="37">D54</f>
        <v>0</v>
      </c>
      <c r="E53" s="7">
        <f t="shared" si="37"/>
        <v>0</v>
      </c>
      <c r="F53" s="22">
        <f t="shared" si="37"/>
        <v>1400000</v>
      </c>
    </row>
    <row r="54" spans="1:6" ht="36" customHeight="1" x14ac:dyDescent="0.25">
      <c r="A54" s="35" t="s">
        <v>80</v>
      </c>
      <c r="B54" s="18" t="s">
        <v>81</v>
      </c>
      <c r="C54" s="10">
        <f>SUM(C55:C56)</f>
        <v>1400000</v>
      </c>
      <c r="D54" s="10">
        <f t="shared" ref="D54:F54" si="38">SUM(D55:D56)</f>
        <v>0</v>
      </c>
      <c r="E54" s="10">
        <f t="shared" si="38"/>
        <v>0</v>
      </c>
      <c r="F54" s="25">
        <f t="shared" si="38"/>
        <v>1400000</v>
      </c>
    </row>
    <row r="55" spans="1:6" ht="60" customHeight="1" x14ac:dyDescent="0.25">
      <c r="A55" s="35" t="s">
        <v>82</v>
      </c>
      <c r="B55" s="18" t="s">
        <v>83</v>
      </c>
      <c r="C55" s="10">
        <v>1386300</v>
      </c>
      <c r="D55" s="29"/>
      <c r="E55" s="51"/>
      <c r="F55" s="28">
        <f>C55+D55+E55</f>
        <v>1386300</v>
      </c>
    </row>
    <row r="56" spans="1:6" ht="48" customHeight="1" x14ac:dyDescent="0.25">
      <c r="A56" s="35" t="s">
        <v>84</v>
      </c>
      <c r="B56" s="18" t="s">
        <v>85</v>
      </c>
      <c r="C56" s="10">
        <v>13700</v>
      </c>
      <c r="D56" s="29"/>
      <c r="E56" s="51"/>
      <c r="F56" s="28">
        <f>C56+D56+E56</f>
        <v>13700</v>
      </c>
    </row>
    <row r="57" spans="1:6" ht="15" customHeight="1" x14ac:dyDescent="0.25">
      <c r="A57" s="32" t="s">
        <v>86</v>
      </c>
      <c r="B57" s="15" t="s">
        <v>87</v>
      </c>
      <c r="C57" s="7">
        <f>C58+C64</f>
        <v>24170000</v>
      </c>
      <c r="D57" s="7">
        <f t="shared" ref="D57:F57" si="39">D58+D64</f>
        <v>1000000</v>
      </c>
      <c r="E57" s="7">
        <f t="shared" ref="E57" si="40">E58+E64</f>
        <v>0</v>
      </c>
      <c r="F57" s="22">
        <f t="shared" si="39"/>
        <v>25170000</v>
      </c>
    </row>
    <row r="58" spans="1:6" ht="15" customHeight="1" x14ac:dyDescent="0.25">
      <c r="A58" s="35" t="s">
        <v>88</v>
      </c>
      <c r="B58" s="18" t="s">
        <v>89</v>
      </c>
      <c r="C58" s="10">
        <f>C59</f>
        <v>18000000</v>
      </c>
      <c r="D58" s="10">
        <f t="shared" ref="D58:F58" si="41">D59</f>
        <v>0</v>
      </c>
      <c r="E58" s="10">
        <f t="shared" si="41"/>
        <v>0</v>
      </c>
      <c r="F58" s="25">
        <f t="shared" si="41"/>
        <v>18000000</v>
      </c>
    </row>
    <row r="59" spans="1:6" ht="24" customHeight="1" x14ac:dyDescent="0.25">
      <c r="A59" s="37" t="s">
        <v>90</v>
      </c>
      <c r="B59" s="20" t="s">
        <v>91</v>
      </c>
      <c r="C59" s="12">
        <f>SUM(C60:C63)</f>
        <v>18000000</v>
      </c>
      <c r="D59" s="12">
        <f t="shared" ref="D59:F59" si="42">SUM(D60:D63)</f>
        <v>0</v>
      </c>
      <c r="E59" s="12">
        <f t="shared" ref="E59" si="43">SUM(E60:E63)</f>
        <v>0</v>
      </c>
      <c r="F59" s="26">
        <f t="shared" si="42"/>
        <v>18000000</v>
      </c>
    </row>
    <row r="60" spans="1:6" ht="53.25" customHeight="1" x14ac:dyDescent="0.25">
      <c r="A60" s="35" t="s">
        <v>92</v>
      </c>
      <c r="B60" s="18" t="s">
        <v>93</v>
      </c>
      <c r="C60" s="10">
        <v>17573400</v>
      </c>
      <c r="D60" s="29"/>
      <c r="E60" s="51"/>
      <c r="F60" s="28">
        <f>C60+D60+E60</f>
        <v>17573400</v>
      </c>
    </row>
    <row r="61" spans="1:6" ht="36" customHeight="1" x14ac:dyDescent="0.25">
      <c r="A61" s="35" t="s">
        <v>94</v>
      </c>
      <c r="B61" s="18" t="s">
        <v>95</v>
      </c>
      <c r="C61" s="10">
        <v>255570</v>
      </c>
      <c r="D61" s="29"/>
      <c r="E61" s="51"/>
      <c r="F61" s="28">
        <f t="shared" ref="F61:F63" si="44">C61+D61+E61</f>
        <v>255570</v>
      </c>
    </row>
    <row r="62" spans="1:6" ht="60" customHeight="1" x14ac:dyDescent="0.25">
      <c r="A62" s="35" t="s">
        <v>96</v>
      </c>
      <c r="B62" s="18" t="s">
        <v>97</v>
      </c>
      <c r="C62" s="10">
        <v>171000</v>
      </c>
      <c r="D62" s="29"/>
      <c r="E62" s="51"/>
      <c r="F62" s="28">
        <f t="shared" si="44"/>
        <v>171000</v>
      </c>
    </row>
    <row r="63" spans="1:6" ht="25.5" x14ac:dyDescent="0.25">
      <c r="A63" s="35" t="s">
        <v>249</v>
      </c>
      <c r="B63" s="18" t="s">
        <v>250</v>
      </c>
      <c r="C63" s="10">
        <v>30</v>
      </c>
      <c r="D63" s="29"/>
      <c r="E63" s="51"/>
      <c r="F63" s="28">
        <f t="shared" si="44"/>
        <v>30</v>
      </c>
    </row>
    <row r="64" spans="1:6" ht="15" customHeight="1" x14ac:dyDescent="0.25">
      <c r="A64" s="35" t="s">
        <v>98</v>
      </c>
      <c r="B64" s="18" t="s">
        <v>99</v>
      </c>
      <c r="C64" s="10">
        <f>C65</f>
        <v>6170000</v>
      </c>
      <c r="D64" s="10">
        <f t="shared" ref="D64:F64" si="45">D65</f>
        <v>1000000</v>
      </c>
      <c r="E64" s="10">
        <f t="shared" si="45"/>
        <v>0</v>
      </c>
      <c r="F64" s="25">
        <f t="shared" si="45"/>
        <v>7170000</v>
      </c>
    </row>
    <row r="65" spans="1:6" ht="36" customHeight="1" x14ac:dyDescent="0.25">
      <c r="A65" s="37" t="s">
        <v>100</v>
      </c>
      <c r="B65" s="20" t="s">
        <v>101</v>
      </c>
      <c r="C65" s="12">
        <f>SUM(C66:C69)</f>
        <v>6170000</v>
      </c>
      <c r="D65" s="12">
        <f t="shared" ref="D65:F65" si="46">SUM(D66:D69)</f>
        <v>1000000</v>
      </c>
      <c r="E65" s="12">
        <f t="shared" ref="E65" si="47">SUM(E66:E69)</f>
        <v>0</v>
      </c>
      <c r="F65" s="26">
        <f t="shared" si="46"/>
        <v>7170000</v>
      </c>
    </row>
    <row r="66" spans="1:6" ht="60" customHeight="1" x14ac:dyDescent="0.25">
      <c r="A66" s="35" t="s">
        <v>102</v>
      </c>
      <c r="B66" s="18" t="s">
        <v>103</v>
      </c>
      <c r="C66" s="10">
        <f>3289500+2870000</f>
        <v>6159500</v>
      </c>
      <c r="D66" s="44">
        <v>1000000</v>
      </c>
      <c r="E66" s="49"/>
      <c r="F66" s="28">
        <f>C66+D66+E66</f>
        <v>7159500</v>
      </c>
    </row>
    <row r="67" spans="1:6" ht="36" customHeight="1" x14ac:dyDescent="0.25">
      <c r="A67" s="35" t="s">
        <v>104</v>
      </c>
      <c r="B67" s="18" t="s">
        <v>105</v>
      </c>
      <c r="C67" s="10">
        <v>10400</v>
      </c>
      <c r="D67" s="29"/>
      <c r="E67" s="51"/>
      <c r="F67" s="28">
        <f t="shared" ref="F67:F69" si="48">C67+D67+E67</f>
        <v>10400</v>
      </c>
    </row>
    <row r="68" spans="1:6" ht="36" customHeight="1" x14ac:dyDescent="0.25">
      <c r="A68" s="35" t="s">
        <v>253</v>
      </c>
      <c r="B68" s="18" t="s">
        <v>251</v>
      </c>
      <c r="C68" s="10">
        <v>50</v>
      </c>
      <c r="D68" s="29"/>
      <c r="E68" s="51"/>
      <c r="F68" s="28">
        <f t="shared" si="48"/>
        <v>50</v>
      </c>
    </row>
    <row r="69" spans="1:6" ht="25.5" customHeight="1" x14ac:dyDescent="0.25">
      <c r="A69" s="35" t="s">
        <v>254</v>
      </c>
      <c r="B69" s="18" t="s">
        <v>252</v>
      </c>
      <c r="C69" s="10">
        <v>50</v>
      </c>
      <c r="D69" s="29"/>
      <c r="E69" s="51"/>
      <c r="F69" s="28">
        <f t="shared" si="48"/>
        <v>50</v>
      </c>
    </row>
    <row r="70" spans="1:6" ht="27.75" customHeight="1" x14ac:dyDescent="0.25">
      <c r="A70" s="33" t="s">
        <v>106</v>
      </c>
      <c r="B70" s="16" t="s">
        <v>107</v>
      </c>
      <c r="C70" s="8">
        <f>C71+C80+C83</f>
        <v>2900000</v>
      </c>
      <c r="D70" s="8">
        <f t="shared" ref="D70:F70" si="49">D71+D80+D83</f>
        <v>0</v>
      </c>
      <c r="E70" s="8">
        <f t="shared" si="49"/>
        <v>0</v>
      </c>
      <c r="F70" s="23">
        <f t="shared" si="49"/>
        <v>2900000</v>
      </c>
    </row>
    <row r="71" spans="1:6" ht="65.25" customHeight="1" x14ac:dyDescent="0.25">
      <c r="A71" s="37" t="s">
        <v>108</v>
      </c>
      <c r="B71" s="20" t="s">
        <v>109</v>
      </c>
      <c r="C71" s="12">
        <f>C72+C74+C76+C78</f>
        <v>2300000</v>
      </c>
      <c r="D71" s="12">
        <f t="shared" ref="D71:F71" si="50">D72+D74+D76+D78</f>
        <v>0</v>
      </c>
      <c r="E71" s="12">
        <f t="shared" ref="E71" si="51">E72+E74+E76+E78</f>
        <v>0</v>
      </c>
      <c r="F71" s="26">
        <f t="shared" si="50"/>
        <v>2300000</v>
      </c>
    </row>
    <row r="72" spans="1:6" ht="49.5" customHeight="1" x14ac:dyDescent="0.25">
      <c r="A72" s="34" t="s">
        <v>110</v>
      </c>
      <c r="B72" s="17" t="s">
        <v>111</v>
      </c>
      <c r="C72" s="9">
        <f>C73</f>
        <v>1300000</v>
      </c>
      <c r="D72" s="9">
        <f t="shared" ref="D72:F72" si="52">D73</f>
        <v>0</v>
      </c>
      <c r="E72" s="9">
        <f t="shared" si="52"/>
        <v>0</v>
      </c>
      <c r="F72" s="24">
        <f t="shared" si="52"/>
        <v>1300000</v>
      </c>
    </row>
    <row r="73" spans="1:6" ht="61.5" customHeight="1" x14ac:dyDescent="0.25">
      <c r="A73" s="35" t="s">
        <v>112</v>
      </c>
      <c r="B73" s="18" t="s">
        <v>113</v>
      </c>
      <c r="C73" s="10">
        <v>1300000</v>
      </c>
      <c r="D73" s="44"/>
      <c r="E73" s="49"/>
      <c r="F73" s="28">
        <f>C73+D73+E73</f>
        <v>1300000</v>
      </c>
    </row>
    <row r="74" spans="1:6" ht="72" customHeight="1" x14ac:dyDescent="0.25">
      <c r="A74" s="34" t="s">
        <v>114</v>
      </c>
      <c r="B74" s="17" t="s">
        <v>115</v>
      </c>
      <c r="C74" s="9">
        <f>C75</f>
        <v>0</v>
      </c>
      <c r="D74" s="9">
        <f t="shared" ref="D74:F74" si="53">D75</f>
        <v>0</v>
      </c>
      <c r="E74" s="9">
        <f t="shared" si="53"/>
        <v>0</v>
      </c>
      <c r="F74" s="24">
        <f t="shared" si="53"/>
        <v>0</v>
      </c>
    </row>
    <row r="75" spans="1:6" ht="60" customHeight="1" x14ac:dyDescent="0.25">
      <c r="A75" s="35" t="s">
        <v>116</v>
      </c>
      <c r="B75" s="18" t="s">
        <v>117</v>
      </c>
      <c r="C75" s="10">
        <v>0</v>
      </c>
      <c r="D75" s="29"/>
      <c r="E75" s="51"/>
      <c r="F75" s="28">
        <f>C75+D75+E75</f>
        <v>0</v>
      </c>
    </row>
    <row r="76" spans="1:6" ht="62.25" customHeight="1" x14ac:dyDescent="0.25">
      <c r="A76" s="34" t="s">
        <v>118</v>
      </c>
      <c r="B76" s="17" t="s">
        <v>119</v>
      </c>
      <c r="C76" s="9">
        <f>C77</f>
        <v>500000</v>
      </c>
      <c r="D76" s="9">
        <f t="shared" ref="D76:F76" si="54">D77</f>
        <v>0</v>
      </c>
      <c r="E76" s="9">
        <f t="shared" si="54"/>
        <v>0</v>
      </c>
      <c r="F76" s="24">
        <f t="shared" si="54"/>
        <v>500000</v>
      </c>
    </row>
    <row r="77" spans="1:6" ht="51.75" customHeight="1" x14ac:dyDescent="0.25">
      <c r="A77" s="35" t="s">
        <v>120</v>
      </c>
      <c r="B77" s="18" t="s">
        <v>121</v>
      </c>
      <c r="C77" s="10">
        <v>500000</v>
      </c>
      <c r="D77" s="29"/>
      <c r="E77" s="51"/>
      <c r="F77" s="28">
        <f>C77+D77+E77</f>
        <v>500000</v>
      </c>
    </row>
    <row r="78" spans="1:6" ht="24.75" customHeight="1" x14ac:dyDescent="0.25">
      <c r="A78" s="34" t="s">
        <v>122</v>
      </c>
      <c r="B78" s="17" t="s">
        <v>123</v>
      </c>
      <c r="C78" s="9">
        <f>C79</f>
        <v>500000</v>
      </c>
      <c r="D78" s="9">
        <f t="shared" ref="D78:F78" si="55">D79</f>
        <v>0</v>
      </c>
      <c r="E78" s="9">
        <f t="shared" si="55"/>
        <v>0</v>
      </c>
      <c r="F78" s="24">
        <f t="shared" si="55"/>
        <v>500000</v>
      </c>
    </row>
    <row r="79" spans="1:6" ht="28.5" customHeight="1" x14ac:dyDescent="0.25">
      <c r="A79" s="36" t="s">
        <v>124</v>
      </c>
      <c r="B79" s="19" t="s">
        <v>125</v>
      </c>
      <c r="C79" s="11">
        <v>500000</v>
      </c>
      <c r="D79" s="29"/>
      <c r="E79" s="51"/>
      <c r="F79" s="28">
        <f>C79+D79+E79</f>
        <v>500000</v>
      </c>
    </row>
    <row r="80" spans="1:6" ht="13.5" customHeight="1" x14ac:dyDescent="0.25">
      <c r="A80" s="37" t="s">
        <v>126</v>
      </c>
      <c r="B80" s="20" t="s">
        <v>127</v>
      </c>
      <c r="C80" s="12">
        <f>C81</f>
        <v>100000</v>
      </c>
      <c r="D80" s="12">
        <f t="shared" ref="D80:F80" si="56">D81</f>
        <v>0</v>
      </c>
      <c r="E80" s="12">
        <f t="shared" si="56"/>
        <v>0</v>
      </c>
      <c r="F80" s="26">
        <f t="shared" si="56"/>
        <v>100000</v>
      </c>
    </row>
    <row r="81" spans="1:6" ht="36" customHeight="1" x14ac:dyDescent="0.25">
      <c r="A81" s="35" t="s">
        <v>128</v>
      </c>
      <c r="B81" s="18" t="s">
        <v>129</v>
      </c>
      <c r="C81" s="10">
        <f>C82</f>
        <v>100000</v>
      </c>
      <c r="D81" s="29"/>
      <c r="E81" s="51"/>
      <c r="F81" s="28">
        <f t="shared" ref="F81:F82" si="57">C81+D81+E81</f>
        <v>100000</v>
      </c>
    </row>
    <row r="82" spans="1:6" ht="48" customHeight="1" x14ac:dyDescent="0.25">
      <c r="A82" s="35" t="s">
        <v>130</v>
      </c>
      <c r="B82" s="18" t="s">
        <v>131</v>
      </c>
      <c r="C82" s="10">
        <v>100000</v>
      </c>
      <c r="D82" s="29"/>
      <c r="E82" s="51"/>
      <c r="F82" s="28">
        <f t="shared" si="57"/>
        <v>100000</v>
      </c>
    </row>
    <row r="83" spans="1:6" ht="66" customHeight="1" x14ac:dyDescent="0.25">
      <c r="A83" s="37" t="s">
        <v>132</v>
      </c>
      <c r="B83" s="20" t="s">
        <v>133</v>
      </c>
      <c r="C83" s="12">
        <f>C84</f>
        <v>500000</v>
      </c>
      <c r="D83" s="12">
        <f t="shared" ref="D83:F84" si="58">D84</f>
        <v>0</v>
      </c>
      <c r="E83" s="12">
        <f t="shared" si="58"/>
        <v>0</v>
      </c>
      <c r="F83" s="26">
        <f t="shared" si="58"/>
        <v>500000</v>
      </c>
    </row>
    <row r="84" spans="1:6" ht="63.75" customHeight="1" x14ac:dyDescent="0.25">
      <c r="A84" s="35" t="s">
        <v>134</v>
      </c>
      <c r="B84" s="18" t="s">
        <v>135</v>
      </c>
      <c r="C84" s="10">
        <f>C85</f>
        <v>500000</v>
      </c>
      <c r="D84" s="10">
        <f t="shared" si="58"/>
        <v>0</v>
      </c>
      <c r="E84" s="50"/>
      <c r="F84" s="28">
        <f t="shared" ref="F84:F85" si="59">C84+D84+E84</f>
        <v>500000</v>
      </c>
    </row>
    <row r="85" spans="1:6" ht="60" customHeight="1" x14ac:dyDescent="0.25">
      <c r="A85" s="35" t="s">
        <v>136</v>
      </c>
      <c r="B85" s="18" t="s">
        <v>137</v>
      </c>
      <c r="C85" s="10">
        <v>500000</v>
      </c>
      <c r="D85" s="29"/>
      <c r="E85" s="51"/>
      <c r="F85" s="28">
        <f t="shared" si="59"/>
        <v>500000</v>
      </c>
    </row>
    <row r="86" spans="1:6" ht="24" customHeight="1" x14ac:dyDescent="0.25">
      <c r="A86" s="33" t="s">
        <v>138</v>
      </c>
      <c r="B86" s="16" t="s">
        <v>139</v>
      </c>
      <c r="C86" s="8">
        <v>0</v>
      </c>
      <c r="D86" s="8">
        <v>0</v>
      </c>
      <c r="E86" s="8">
        <v>0</v>
      </c>
      <c r="F86" s="23">
        <v>0</v>
      </c>
    </row>
    <row r="87" spans="1:6" ht="15" customHeight="1" x14ac:dyDescent="0.25">
      <c r="A87" s="35" t="s">
        <v>140</v>
      </c>
      <c r="B87" s="18" t="s">
        <v>141</v>
      </c>
      <c r="C87" s="10">
        <v>0</v>
      </c>
      <c r="D87" s="10">
        <v>0</v>
      </c>
      <c r="E87" s="10">
        <v>0</v>
      </c>
      <c r="F87" s="25">
        <v>0</v>
      </c>
    </row>
    <row r="88" spans="1:6" ht="15" customHeight="1" x14ac:dyDescent="0.25">
      <c r="A88" s="35" t="s">
        <v>142</v>
      </c>
      <c r="B88" s="18" t="s">
        <v>143</v>
      </c>
      <c r="C88" s="10">
        <v>0</v>
      </c>
      <c r="D88" s="10">
        <v>0</v>
      </c>
      <c r="E88" s="10">
        <v>0</v>
      </c>
      <c r="F88" s="25">
        <v>0</v>
      </c>
    </row>
    <row r="89" spans="1:6" ht="15.75" customHeight="1" x14ac:dyDescent="0.25">
      <c r="A89" s="35" t="s">
        <v>144</v>
      </c>
      <c r="B89" s="18" t="s">
        <v>145</v>
      </c>
      <c r="C89" s="10">
        <v>0</v>
      </c>
      <c r="D89" s="29"/>
      <c r="E89" s="51"/>
      <c r="F89" s="28">
        <f t="shared" ref="F89" si="60">C89+D89</f>
        <v>0</v>
      </c>
    </row>
    <row r="90" spans="1:6" ht="24" customHeight="1" x14ac:dyDescent="0.25">
      <c r="A90" s="33" t="s">
        <v>146</v>
      </c>
      <c r="B90" s="16" t="s">
        <v>147</v>
      </c>
      <c r="C90" s="8">
        <f>C91+C94</f>
        <v>0</v>
      </c>
      <c r="D90" s="8">
        <f t="shared" ref="D90" si="61">D91+D94</f>
        <v>1250000</v>
      </c>
      <c r="E90" s="8">
        <f t="shared" ref="E90:F90" si="62">E91+E94</f>
        <v>3100000</v>
      </c>
      <c r="F90" s="8">
        <f t="shared" si="62"/>
        <v>4350000</v>
      </c>
    </row>
    <row r="91" spans="1:6" ht="57.75" customHeight="1" x14ac:dyDescent="0.25">
      <c r="A91" s="37" t="s">
        <v>148</v>
      </c>
      <c r="B91" s="20" t="s">
        <v>149</v>
      </c>
      <c r="C91" s="12">
        <f t="shared" ref="C91:F92" si="63">C92</f>
        <v>0</v>
      </c>
      <c r="D91" s="12">
        <f t="shared" si="63"/>
        <v>0</v>
      </c>
      <c r="E91" s="12">
        <f t="shared" si="63"/>
        <v>0</v>
      </c>
      <c r="F91" s="26">
        <f t="shared" si="63"/>
        <v>0</v>
      </c>
    </row>
    <row r="92" spans="1:6" ht="66" customHeight="1" x14ac:dyDescent="0.25">
      <c r="A92" s="35" t="s">
        <v>150</v>
      </c>
      <c r="B92" s="18" t="s">
        <v>151</v>
      </c>
      <c r="C92" s="10">
        <f t="shared" si="63"/>
        <v>0</v>
      </c>
      <c r="D92" s="10">
        <f t="shared" si="63"/>
        <v>0</v>
      </c>
      <c r="E92" s="50">
        <f t="shared" si="63"/>
        <v>0</v>
      </c>
      <c r="F92" s="25">
        <f t="shared" si="63"/>
        <v>0</v>
      </c>
    </row>
    <row r="93" spans="1:6" ht="72" customHeight="1" x14ac:dyDescent="0.25">
      <c r="A93" s="35" t="s">
        <v>152</v>
      </c>
      <c r="B93" s="18" t="s">
        <v>153</v>
      </c>
      <c r="C93" s="10"/>
      <c r="D93" s="29"/>
      <c r="E93" s="51"/>
      <c r="F93" s="25">
        <f>C93+D93+E93</f>
        <v>0</v>
      </c>
    </row>
    <row r="94" spans="1:6" ht="24" customHeight="1" x14ac:dyDescent="0.25">
      <c r="A94" s="37" t="s">
        <v>154</v>
      </c>
      <c r="B94" s="20" t="s">
        <v>155</v>
      </c>
      <c r="C94" s="12">
        <f>C95+C97</f>
        <v>0</v>
      </c>
      <c r="D94" s="12">
        <f t="shared" ref="D94:F94" si="64">D95+D97</f>
        <v>1250000</v>
      </c>
      <c r="E94" s="12">
        <f t="shared" ref="E94" si="65">E95+E97</f>
        <v>3100000</v>
      </c>
      <c r="F94" s="26">
        <f t="shared" si="64"/>
        <v>4350000</v>
      </c>
    </row>
    <row r="95" spans="1:6" ht="24" customHeight="1" x14ac:dyDescent="0.25">
      <c r="A95" s="34" t="s">
        <v>156</v>
      </c>
      <c r="B95" s="17" t="s">
        <v>157</v>
      </c>
      <c r="C95" s="9">
        <f>C96</f>
        <v>0</v>
      </c>
      <c r="D95" s="9">
        <f t="shared" ref="D95:F95" si="66">D96</f>
        <v>800000</v>
      </c>
      <c r="E95" s="9">
        <f t="shared" si="66"/>
        <v>0</v>
      </c>
      <c r="F95" s="24">
        <f t="shared" si="66"/>
        <v>800000</v>
      </c>
    </row>
    <row r="96" spans="1:6" ht="36" customHeight="1" x14ac:dyDescent="0.25">
      <c r="A96" s="35" t="s">
        <v>158</v>
      </c>
      <c r="B96" s="18" t="s">
        <v>159</v>
      </c>
      <c r="C96" s="10"/>
      <c r="D96" s="44">
        <v>800000</v>
      </c>
      <c r="E96" s="49"/>
      <c r="F96" s="28">
        <f>C96+D96+E96</f>
        <v>800000</v>
      </c>
    </row>
    <row r="97" spans="1:6" ht="36" customHeight="1" x14ac:dyDescent="0.25">
      <c r="A97" s="34" t="s">
        <v>160</v>
      </c>
      <c r="B97" s="17" t="s">
        <v>161</v>
      </c>
      <c r="C97" s="9">
        <f>C98</f>
        <v>0</v>
      </c>
      <c r="D97" s="9">
        <f t="shared" ref="D97:F97" si="67">D98</f>
        <v>450000</v>
      </c>
      <c r="E97" s="9">
        <f t="shared" si="67"/>
        <v>3100000</v>
      </c>
      <c r="F97" s="24">
        <f t="shared" si="67"/>
        <v>3550000</v>
      </c>
    </row>
    <row r="98" spans="1:6" ht="48" customHeight="1" x14ac:dyDescent="0.25">
      <c r="A98" s="35" t="s">
        <v>162</v>
      </c>
      <c r="B98" s="18" t="s">
        <v>163</v>
      </c>
      <c r="C98" s="10"/>
      <c r="D98" s="44">
        <v>450000</v>
      </c>
      <c r="E98" s="49">
        <v>3100000</v>
      </c>
      <c r="F98" s="28">
        <f>C98+D98+E98</f>
        <v>3550000</v>
      </c>
    </row>
    <row r="99" spans="1:6" ht="15" customHeight="1" x14ac:dyDescent="0.25">
      <c r="A99" s="33" t="s">
        <v>164</v>
      </c>
      <c r="B99" s="16" t="s">
        <v>165</v>
      </c>
      <c r="C99" s="8">
        <f>C100+C103+C105</f>
        <v>50000</v>
      </c>
      <c r="D99" s="8">
        <f t="shared" ref="D99:F99" si="68">D100+D103+D105</f>
        <v>0</v>
      </c>
      <c r="E99" s="8">
        <f t="shared" ref="E99" si="69">E100+E103+E105</f>
        <v>0</v>
      </c>
      <c r="F99" s="23">
        <f t="shared" si="68"/>
        <v>50000</v>
      </c>
    </row>
    <row r="100" spans="1:6" ht="16.5" customHeight="1" x14ac:dyDescent="0.25">
      <c r="A100" s="37" t="s">
        <v>166</v>
      </c>
      <c r="B100" s="20" t="s">
        <v>167</v>
      </c>
      <c r="C100" s="12">
        <f>C101</f>
        <v>0</v>
      </c>
      <c r="D100" s="12">
        <f t="shared" ref="D100:F101" si="70">D101</f>
        <v>0</v>
      </c>
      <c r="E100" s="12">
        <f t="shared" si="70"/>
        <v>0</v>
      </c>
      <c r="F100" s="26">
        <f t="shared" si="70"/>
        <v>0</v>
      </c>
    </row>
    <row r="101" spans="1:6" ht="43.5" customHeight="1" x14ac:dyDescent="0.25">
      <c r="A101" s="35" t="s">
        <v>168</v>
      </c>
      <c r="B101" s="18" t="s">
        <v>169</v>
      </c>
      <c r="C101" s="10">
        <f>C102</f>
        <v>0</v>
      </c>
      <c r="D101" s="10">
        <f>D102</f>
        <v>0</v>
      </c>
      <c r="E101" s="10">
        <f>E102</f>
        <v>0</v>
      </c>
      <c r="F101" s="25">
        <f t="shared" si="70"/>
        <v>0</v>
      </c>
    </row>
    <row r="102" spans="1:6" ht="44.25" customHeight="1" x14ac:dyDescent="0.25">
      <c r="A102" s="35" t="s">
        <v>170</v>
      </c>
      <c r="B102" s="18" t="s">
        <v>171</v>
      </c>
      <c r="C102" s="10">
        <v>0</v>
      </c>
      <c r="D102" s="29"/>
      <c r="E102" s="51"/>
      <c r="F102" s="28">
        <f>C102+D102+E102</f>
        <v>0</v>
      </c>
    </row>
    <row r="103" spans="1:6" ht="26.25" customHeight="1" x14ac:dyDescent="0.25">
      <c r="A103" s="37" t="s">
        <v>172</v>
      </c>
      <c r="B103" s="20" t="s">
        <v>173</v>
      </c>
      <c r="C103" s="12">
        <f>C104</f>
        <v>20000</v>
      </c>
      <c r="D103" s="12">
        <f t="shared" ref="D103:F103" si="71">D104</f>
        <v>0</v>
      </c>
      <c r="E103" s="12">
        <f t="shared" si="71"/>
        <v>0</v>
      </c>
      <c r="F103" s="26">
        <f t="shared" si="71"/>
        <v>20000</v>
      </c>
    </row>
    <row r="104" spans="1:6" ht="37.5" customHeight="1" x14ac:dyDescent="0.25">
      <c r="A104" s="35" t="s">
        <v>174</v>
      </c>
      <c r="B104" s="18" t="s">
        <v>175</v>
      </c>
      <c r="C104" s="10">
        <v>20000</v>
      </c>
      <c r="D104" s="29"/>
      <c r="E104" s="51"/>
      <c r="F104" s="28">
        <f>C104+D104+E104</f>
        <v>20000</v>
      </c>
    </row>
    <row r="105" spans="1:6" ht="24" customHeight="1" x14ac:dyDescent="0.25">
      <c r="A105" s="37" t="s">
        <v>176</v>
      </c>
      <c r="B105" s="20" t="s">
        <v>177</v>
      </c>
      <c r="C105" s="12">
        <f>C106</f>
        <v>30000</v>
      </c>
      <c r="D105" s="12">
        <f t="shared" ref="D105:F105" si="72">D106</f>
        <v>0</v>
      </c>
      <c r="E105" s="12">
        <f t="shared" si="72"/>
        <v>0</v>
      </c>
      <c r="F105" s="26">
        <f t="shared" si="72"/>
        <v>30000</v>
      </c>
    </row>
    <row r="106" spans="1:6" ht="28.5" customHeight="1" x14ac:dyDescent="0.25">
      <c r="A106" s="35" t="s">
        <v>178</v>
      </c>
      <c r="B106" s="18" t="s">
        <v>179</v>
      </c>
      <c r="C106" s="10">
        <v>30000</v>
      </c>
      <c r="D106" s="29"/>
      <c r="E106" s="51"/>
      <c r="F106" s="28">
        <f>C106+D106+E106</f>
        <v>30000</v>
      </c>
    </row>
    <row r="107" spans="1:6" ht="15" customHeight="1" x14ac:dyDescent="0.25">
      <c r="A107" s="33" t="s">
        <v>180</v>
      </c>
      <c r="B107" s="16" t="s">
        <v>181</v>
      </c>
      <c r="C107" s="8">
        <f>C108+C110</f>
        <v>100000</v>
      </c>
      <c r="D107" s="8">
        <f t="shared" ref="D107:F107" si="73">D108+D110</f>
        <v>0</v>
      </c>
      <c r="E107" s="8">
        <f t="shared" ref="E107" si="74">E108+E110</f>
        <v>0</v>
      </c>
      <c r="F107" s="23">
        <f t="shared" si="73"/>
        <v>100000</v>
      </c>
    </row>
    <row r="108" spans="1:6" ht="15" customHeight="1" x14ac:dyDescent="0.25">
      <c r="A108" s="37" t="s">
        <v>182</v>
      </c>
      <c r="B108" s="20" t="s">
        <v>183</v>
      </c>
      <c r="C108" s="12">
        <f>C109</f>
        <v>0</v>
      </c>
      <c r="D108" s="12">
        <f t="shared" ref="D108:F108" si="75">D109</f>
        <v>0</v>
      </c>
      <c r="E108" s="12">
        <f t="shared" si="75"/>
        <v>0</v>
      </c>
      <c r="F108" s="26">
        <f t="shared" si="75"/>
        <v>0</v>
      </c>
    </row>
    <row r="109" spans="1:6" ht="15" customHeight="1" x14ac:dyDescent="0.25">
      <c r="A109" s="35" t="s">
        <v>184</v>
      </c>
      <c r="B109" s="18" t="s">
        <v>185</v>
      </c>
      <c r="C109" s="10">
        <v>0</v>
      </c>
      <c r="D109" s="29"/>
      <c r="E109" s="29"/>
      <c r="F109" s="28">
        <f>C109+D109+E109</f>
        <v>0</v>
      </c>
    </row>
    <row r="110" spans="1:6" ht="15" customHeight="1" x14ac:dyDescent="0.25">
      <c r="A110" s="37" t="s">
        <v>186</v>
      </c>
      <c r="B110" s="20" t="s">
        <v>187</v>
      </c>
      <c r="C110" s="12">
        <f>C111</f>
        <v>100000</v>
      </c>
      <c r="D110" s="12">
        <f t="shared" ref="D110:F110" si="76">D111</f>
        <v>0</v>
      </c>
      <c r="E110" s="12">
        <f t="shared" si="76"/>
        <v>0</v>
      </c>
      <c r="F110" s="26">
        <f t="shared" si="76"/>
        <v>100000</v>
      </c>
    </row>
    <row r="111" spans="1:6" ht="17.25" customHeight="1" x14ac:dyDescent="0.25">
      <c r="A111" s="35" t="s">
        <v>188</v>
      </c>
      <c r="B111" s="18" t="s">
        <v>189</v>
      </c>
      <c r="C111" s="10">
        <v>100000</v>
      </c>
      <c r="D111" s="29"/>
      <c r="E111" s="29"/>
      <c r="F111" s="28">
        <f>C111+D111+E111</f>
        <v>100000</v>
      </c>
    </row>
    <row r="112" spans="1:6" ht="15" customHeight="1" x14ac:dyDescent="0.25">
      <c r="A112" s="32" t="s">
        <v>190</v>
      </c>
      <c r="B112" s="15" t="s">
        <v>191</v>
      </c>
      <c r="C112" s="7">
        <f>C113+C139+C142</f>
        <v>1780793</v>
      </c>
      <c r="D112" s="7">
        <f>D113+D139+D142</f>
        <v>-1493545.2999999998</v>
      </c>
      <c r="E112" s="7">
        <f>E113+E139+E142</f>
        <v>24771665.050000001</v>
      </c>
      <c r="F112" s="22">
        <f>F113+F139+F142</f>
        <v>25058912.75</v>
      </c>
    </row>
    <row r="113" spans="1:6" ht="24" customHeight="1" x14ac:dyDescent="0.25">
      <c r="A113" s="35" t="s">
        <v>192</v>
      </c>
      <c r="B113" s="18" t="s">
        <v>193</v>
      </c>
      <c r="C113" s="10">
        <f>C114+C118+C128</f>
        <v>1780793</v>
      </c>
      <c r="D113" s="10">
        <f t="shared" ref="D113" si="77">D114+D118+D128</f>
        <v>0</v>
      </c>
      <c r="E113" s="10">
        <f t="shared" ref="E113" si="78">E114+E118+E128</f>
        <v>24771665.050000001</v>
      </c>
      <c r="F113" s="28">
        <f>C113+D113+E113</f>
        <v>26552458.050000001</v>
      </c>
    </row>
    <row r="114" spans="1:6" ht="18.75" customHeight="1" x14ac:dyDescent="0.25">
      <c r="A114" s="37" t="s">
        <v>194</v>
      </c>
      <c r="B114" s="20" t="s">
        <v>195</v>
      </c>
      <c r="C114" s="12">
        <f>C115</f>
        <v>1780793</v>
      </c>
      <c r="D114" s="12">
        <f t="shared" ref="D114:F116" si="79">D115</f>
        <v>0</v>
      </c>
      <c r="E114" s="12">
        <f t="shared" si="79"/>
        <v>0</v>
      </c>
      <c r="F114" s="26">
        <f t="shared" si="79"/>
        <v>1780793</v>
      </c>
    </row>
    <row r="115" spans="1:6" ht="15" customHeight="1" x14ac:dyDescent="0.25">
      <c r="A115" s="35" t="s">
        <v>196</v>
      </c>
      <c r="B115" s="18" t="s">
        <v>197</v>
      </c>
      <c r="C115" s="10">
        <f>C116</f>
        <v>1780793</v>
      </c>
      <c r="D115" s="10">
        <f t="shared" si="79"/>
        <v>0</v>
      </c>
      <c r="E115" s="10">
        <f t="shared" si="79"/>
        <v>0</v>
      </c>
      <c r="F115" s="28">
        <f t="shared" ref="F115:F117" si="80">C115+D115+E115</f>
        <v>1780793</v>
      </c>
    </row>
    <row r="116" spans="1:6" ht="24" customHeight="1" x14ac:dyDescent="0.25">
      <c r="A116" s="35" t="s">
        <v>198</v>
      </c>
      <c r="B116" s="18" t="s">
        <v>199</v>
      </c>
      <c r="C116" s="10">
        <f>C117</f>
        <v>1780793</v>
      </c>
      <c r="D116" s="10">
        <f t="shared" si="79"/>
        <v>0</v>
      </c>
      <c r="E116" s="10">
        <f t="shared" si="79"/>
        <v>0</v>
      </c>
      <c r="F116" s="28">
        <f t="shared" si="80"/>
        <v>1780793</v>
      </c>
    </row>
    <row r="117" spans="1:6" ht="24" customHeight="1" x14ac:dyDescent="0.25">
      <c r="A117" s="35" t="s">
        <v>198</v>
      </c>
      <c r="B117" s="18" t="s">
        <v>256</v>
      </c>
      <c r="C117" s="10">
        <v>1780793</v>
      </c>
      <c r="D117" s="29"/>
      <c r="E117" s="51"/>
      <c r="F117" s="28">
        <f t="shared" si="80"/>
        <v>1780793</v>
      </c>
    </row>
    <row r="118" spans="1:6" ht="24" customHeight="1" x14ac:dyDescent="0.25">
      <c r="A118" s="37" t="s">
        <v>200</v>
      </c>
      <c r="B118" s="20" t="s">
        <v>201</v>
      </c>
      <c r="C118" s="12">
        <f>C119+C122+C125</f>
        <v>0</v>
      </c>
      <c r="D118" s="12">
        <f t="shared" ref="D118:F118" si="81">D119+D122+D125</f>
        <v>0</v>
      </c>
      <c r="E118" s="12">
        <f t="shared" si="81"/>
        <v>15016889.75</v>
      </c>
      <c r="F118" s="26">
        <f t="shared" si="81"/>
        <v>15016889.75</v>
      </c>
    </row>
    <row r="119" spans="1:6" ht="96" customHeight="1" x14ac:dyDescent="0.25">
      <c r="A119" s="34" t="s">
        <v>202</v>
      </c>
      <c r="B119" s="17" t="s">
        <v>203</v>
      </c>
      <c r="C119" s="9">
        <f>C120</f>
        <v>0</v>
      </c>
      <c r="D119" s="9">
        <f t="shared" ref="D119:F120" si="82">D120</f>
        <v>0</v>
      </c>
      <c r="E119" s="9">
        <f t="shared" si="82"/>
        <v>0</v>
      </c>
      <c r="F119" s="24">
        <f t="shared" si="82"/>
        <v>0</v>
      </c>
    </row>
    <row r="120" spans="1:6" ht="96" customHeight="1" x14ac:dyDescent="0.25">
      <c r="A120" s="35" t="s">
        <v>204</v>
      </c>
      <c r="B120" s="18" t="s">
        <v>205</v>
      </c>
      <c r="C120" s="10">
        <f>C121</f>
        <v>0</v>
      </c>
      <c r="D120" s="10">
        <f t="shared" si="82"/>
        <v>0</v>
      </c>
      <c r="E120" s="10">
        <f t="shared" si="82"/>
        <v>0</v>
      </c>
      <c r="F120" s="25">
        <f t="shared" si="82"/>
        <v>0</v>
      </c>
    </row>
    <row r="121" spans="1:6" ht="60" customHeight="1" x14ac:dyDescent="0.25">
      <c r="A121" s="35" t="s">
        <v>206</v>
      </c>
      <c r="B121" s="18" t="s">
        <v>207</v>
      </c>
      <c r="C121" s="10"/>
      <c r="D121" s="29"/>
      <c r="E121" s="51"/>
      <c r="F121" s="30"/>
    </row>
    <row r="122" spans="1:6" ht="72" customHeight="1" x14ac:dyDescent="0.25">
      <c r="A122" s="34" t="s">
        <v>208</v>
      </c>
      <c r="B122" s="17" t="s">
        <v>209</v>
      </c>
      <c r="C122" s="9">
        <f>C123</f>
        <v>0</v>
      </c>
      <c r="D122" s="9">
        <f t="shared" ref="D122:F122" si="83">D123</f>
        <v>0</v>
      </c>
      <c r="E122" s="9">
        <f t="shared" si="83"/>
        <v>10888020</v>
      </c>
      <c r="F122" s="24">
        <f t="shared" si="83"/>
        <v>10888020</v>
      </c>
    </row>
    <row r="123" spans="1:6" ht="72" customHeight="1" x14ac:dyDescent="0.25">
      <c r="A123" s="35" t="s">
        <v>210</v>
      </c>
      <c r="B123" s="18" t="s">
        <v>211</v>
      </c>
      <c r="C123" s="10">
        <f>C124</f>
        <v>0</v>
      </c>
      <c r="D123" s="10">
        <f t="shared" ref="D123:F123" si="84">D124</f>
        <v>0</v>
      </c>
      <c r="E123" s="10">
        <f t="shared" si="84"/>
        <v>10888020</v>
      </c>
      <c r="F123" s="25">
        <f t="shared" si="84"/>
        <v>10888020</v>
      </c>
    </row>
    <row r="124" spans="1:6" ht="36" customHeight="1" x14ac:dyDescent="0.25">
      <c r="A124" s="35" t="s">
        <v>212</v>
      </c>
      <c r="B124" s="18" t="s">
        <v>213</v>
      </c>
      <c r="C124" s="10"/>
      <c r="D124" s="29"/>
      <c r="E124" s="44">
        <v>10888020</v>
      </c>
      <c r="F124" s="28">
        <f>C124+D124+E124</f>
        <v>10888020</v>
      </c>
    </row>
    <row r="125" spans="1:6" ht="48" customHeight="1" x14ac:dyDescent="0.25">
      <c r="A125" s="34" t="s">
        <v>214</v>
      </c>
      <c r="B125" s="17" t="s">
        <v>215</v>
      </c>
      <c r="C125" s="9">
        <f>C126</f>
        <v>0</v>
      </c>
      <c r="D125" s="9">
        <f t="shared" ref="D125:F126" si="85">D126</f>
        <v>0</v>
      </c>
      <c r="E125" s="9">
        <f t="shared" si="85"/>
        <v>4128869.75</v>
      </c>
      <c r="F125" s="9">
        <f t="shared" si="85"/>
        <v>4128869.75</v>
      </c>
    </row>
    <row r="126" spans="1:6" ht="48" customHeight="1" x14ac:dyDescent="0.25">
      <c r="A126" s="35" t="s">
        <v>216</v>
      </c>
      <c r="B126" s="18" t="s">
        <v>217</v>
      </c>
      <c r="C126" s="10">
        <f>C127</f>
        <v>0</v>
      </c>
      <c r="D126" s="10">
        <f t="shared" si="85"/>
        <v>0</v>
      </c>
      <c r="E126" s="10">
        <f t="shared" si="85"/>
        <v>4128869.75</v>
      </c>
      <c r="F126" s="10">
        <f t="shared" si="85"/>
        <v>4128869.75</v>
      </c>
    </row>
    <row r="127" spans="1:6" ht="48" customHeight="1" x14ac:dyDescent="0.25">
      <c r="A127" s="35" t="s">
        <v>218</v>
      </c>
      <c r="B127" s="18" t="s">
        <v>219</v>
      </c>
      <c r="C127" s="57"/>
      <c r="D127" s="58"/>
      <c r="E127" s="81">
        <v>4128869.75</v>
      </c>
      <c r="F127" s="25">
        <f>C127+D127+E127</f>
        <v>4128869.75</v>
      </c>
    </row>
    <row r="128" spans="1:6" ht="15" customHeight="1" x14ac:dyDescent="0.25">
      <c r="A128" s="37" t="s">
        <v>220</v>
      </c>
      <c r="B128" s="54" t="s">
        <v>221</v>
      </c>
      <c r="C128" s="12">
        <f>C129+C132</f>
        <v>0</v>
      </c>
      <c r="D128" s="12">
        <f t="shared" ref="D128:F128" si="86">D129+D132</f>
        <v>0</v>
      </c>
      <c r="E128" s="12">
        <f t="shared" si="86"/>
        <v>9754775.3000000007</v>
      </c>
      <c r="F128" s="26">
        <f t="shared" si="86"/>
        <v>9754775.3000000007</v>
      </c>
    </row>
    <row r="129" spans="1:6" ht="48" customHeight="1" x14ac:dyDescent="0.25">
      <c r="A129" s="34" t="s">
        <v>222</v>
      </c>
      <c r="B129" s="55" t="s">
        <v>223</v>
      </c>
      <c r="C129" s="9">
        <f>C130</f>
        <v>0</v>
      </c>
      <c r="D129" s="9">
        <f t="shared" ref="D129:F130" si="87">D130</f>
        <v>0</v>
      </c>
      <c r="E129" s="9">
        <f t="shared" si="87"/>
        <v>2866271.67</v>
      </c>
      <c r="F129" s="24">
        <f t="shared" si="87"/>
        <v>2866271.67</v>
      </c>
    </row>
    <row r="130" spans="1:6" ht="48" customHeight="1" x14ac:dyDescent="0.25">
      <c r="A130" s="35" t="s">
        <v>224</v>
      </c>
      <c r="B130" s="56" t="s">
        <v>225</v>
      </c>
      <c r="C130" s="10">
        <f>C131</f>
        <v>0</v>
      </c>
      <c r="D130" s="10">
        <f t="shared" si="87"/>
        <v>0</v>
      </c>
      <c r="E130" s="10">
        <f t="shared" si="87"/>
        <v>2866271.67</v>
      </c>
      <c r="F130" s="25">
        <f t="shared" si="87"/>
        <v>2866271.67</v>
      </c>
    </row>
    <row r="131" spans="1:6" ht="60" customHeight="1" x14ac:dyDescent="0.25">
      <c r="A131" s="35" t="s">
        <v>226</v>
      </c>
      <c r="B131" s="56" t="s">
        <v>227</v>
      </c>
      <c r="C131" s="10"/>
      <c r="D131" s="29"/>
      <c r="E131" s="44">
        <f>386271.67+2480000</f>
        <v>2866271.67</v>
      </c>
      <c r="F131" s="25">
        <f>C131+D131+E131</f>
        <v>2866271.67</v>
      </c>
    </row>
    <row r="132" spans="1:6" ht="24" customHeight="1" x14ac:dyDescent="0.25">
      <c r="A132" s="34" t="s">
        <v>228</v>
      </c>
      <c r="B132" s="55" t="s">
        <v>229</v>
      </c>
      <c r="C132" s="9">
        <f>C133</f>
        <v>0</v>
      </c>
      <c r="D132" s="9">
        <f t="shared" ref="D132:F132" si="88">D133</f>
        <v>0</v>
      </c>
      <c r="E132" s="9">
        <f t="shared" si="88"/>
        <v>6888503.6299999999</v>
      </c>
      <c r="F132" s="24">
        <f t="shared" si="88"/>
        <v>6888503.6299999999</v>
      </c>
    </row>
    <row r="133" spans="1:6" ht="24" customHeight="1" x14ac:dyDescent="0.25">
      <c r="A133" s="35" t="s">
        <v>230</v>
      </c>
      <c r="B133" s="56" t="s">
        <v>231</v>
      </c>
      <c r="C133" s="10">
        <f>SUM(C134:C135)</f>
        <v>0</v>
      </c>
      <c r="D133" s="10">
        <f t="shared" ref="D133:F133" si="89">SUM(D134:D135)</f>
        <v>0</v>
      </c>
      <c r="E133" s="10">
        <f t="shared" si="89"/>
        <v>6888503.6299999999</v>
      </c>
      <c r="F133" s="25">
        <f t="shared" si="89"/>
        <v>6888503.6299999999</v>
      </c>
    </row>
    <row r="134" spans="1:6" ht="48" customHeight="1" x14ac:dyDescent="0.25">
      <c r="A134" s="35" t="s">
        <v>232</v>
      </c>
      <c r="B134" s="56" t="s">
        <v>233</v>
      </c>
      <c r="C134" s="10"/>
      <c r="D134" s="29"/>
      <c r="E134" s="44">
        <v>281230</v>
      </c>
      <c r="F134" s="25">
        <f>C134+D134+E134</f>
        <v>281230</v>
      </c>
    </row>
    <row r="135" spans="1:6" ht="48" customHeight="1" x14ac:dyDescent="0.25">
      <c r="A135" s="35" t="s">
        <v>274</v>
      </c>
      <c r="B135" s="56" t="s">
        <v>275</v>
      </c>
      <c r="C135" s="10"/>
      <c r="D135" s="29"/>
      <c r="E135" s="44">
        <f>1107273.63+5500000</f>
        <v>6607273.6299999999</v>
      </c>
      <c r="F135" s="25">
        <f>C135+D135+E135</f>
        <v>6607273.6299999999</v>
      </c>
    </row>
    <row r="136" spans="1:6" ht="24" hidden="1" customHeight="1" x14ac:dyDescent="0.25">
      <c r="A136" s="34"/>
      <c r="B136" s="55"/>
      <c r="C136" s="9"/>
      <c r="D136" s="9"/>
      <c r="E136" s="9"/>
      <c r="F136" s="24">
        <f>F137</f>
        <v>0</v>
      </c>
    </row>
    <row r="137" spans="1:6" ht="48" customHeight="1" x14ac:dyDescent="0.25">
      <c r="A137" s="35"/>
      <c r="B137" s="18"/>
      <c r="C137" s="59"/>
      <c r="D137" s="60"/>
      <c r="E137" s="61"/>
      <c r="F137" s="62">
        <f>F138</f>
        <v>0</v>
      </c>
    </row>
    <row r="138" spans="1:6" ht="48" customHeight="1" x14ac:dyDescent="0.25">
      <c r="A138" s="35"/>
      <c r="B138" s="18"/>
      <c r="C138" s="10"/>
      <c r="D138" s="29"/>
      <c r="E138" s="51"/>
      <c r="F138" s="25">
        <f>C138+D138+E138</f>
        <v>0</v>
      </c>
    </row>
    <row r="139" spans="1:6" ht="15" customHeight="1" x14ac:dyDescent="0.25">
      <c r="A139" s="37" t="s">
        <v>234</v>
      </c>
      <c r="B139" s="20" t="s">
        <v>235</v>
      </c>
      <c r="C139" s="12">
        <f>C140</f>
        <v>0</v>
      </c>
      <c r="D139" s="29"/>
      <c r="E139" s="51"/>
      <c r="F139" s="30"/>
    </row>
    <row r="140" spans="1:6" ht="24" customHeight="1" x14ac:dyDescent="0.25">
      <c r="A140" s="35" t="s">
        <v>236</v>
      </c>
      <c r="B140" s="18" t="s">
        <v>237</v>
      </c>
      <c r="C140" s="10">
        <f>C141</f>
        <v>0</v>
      </c>
      <c r="D140" s="29"/>
      <c r="E140" s="51"/>
      <c r="F140" s="30"/>
    </row>
    <row r="141" spans="1:6" ht="24" customHeight="1" x14ac:dyDescent="0.25">
      <c r="A141" s="35" t="s">
        <v>236</v>
      </c>
      <c r="B141" s="18" t="s">
        <v>238</v>
      </c>
      <c r="C141" s="10"/>
      <c r="D141" s="29"/>
      <c r="E141" s="51"/>
      <c r="F141" s="30"/>
    </row>
    <row r="142" spans="1:6" ht="42" customHeight="1" x14ac:dyDescent="0.25">
      <c r="A142" s="37" t="s">
        <v>266</v>
      </c>
      <c r="B142" s="20" t="s">
        <v>267</v>
      </c>
      <c r="C142" s="12">
        <f>C143</f>
        <v>0</v>
      </c>
      <c r="D142" s="12">
        <f t="shared" ref="D142:F143" si="90">D143</f>
        <v>-1493545.2999999998</v>
      </c>
      <c r="E142" s="12">
        <f t="shared" si="90"/>
        <v>0</v>
      </c>
      <c r="F142" s="38">
        <f t="shared" si="90"/>
        <v>-1493545.2999999998</v>
      </c>
    </row>
    <row r="143" spans="1:6" ht="24" customHeight="1" x14ac:dyDescent="0.25">
      <c r="A143" s="35" t="s">
        <v>268</v>
      </c>
      <c r="B143" s="18" t="s">
        <v>270</v>
      </c>
      <c r="C143" s="10">
        <f>C144</f>
        <v>0</v>
      </c>
      <c r="D143" s="10">
        <f t="shared" si="90"/>
        <v>-1493545.2999999998</v>
      </c>
      <c r="E143" s="10">
        <f t="shared" si="90"/>
        <v>0</v>
      </c>
      <c r="F143" s="28">
        <f t="shared" ref="F143:F146" si="91">C143+D143+E143</f>
        <v>-1493545.2999999998</v>
      </c>
    </row>
    <row r="144" spans="1:6" ht="24" customHeight="1" x14ac:dyDescent="0.25">
      <c r="A144" s="35" t="s">
        <v>269</v>
      </c>
      <c r="B144" s="18" t="s">
        <v>271</v>
      </c>
      <c r="C144" s="10">
        <f>C145+C146</f>
        <v>0</v>
      </c>
      <c r="D144" s="10">
        <f t="shared" ref="D144" si="92">D145+D146</f>
        <v>-1493545.2999999998</v>
      </c>
      <c r="E144" s="10">
        <f t="shared" ref="E144" si="93">E145+E146</f>
        <v>0</v>
      </c>
      <c r="F144" s="28">
        <f t="shared" si="91"/>
        <v>-1493545.2999999998</v>
      </c>
    </row>
    <row r="145" spans="1:6" ht="63.75" x14ac:dyDescent="0.25">
      <c r="A145" s="35" t="s">
        <v>272</v>
      </c>
      <c r="B145" s="18" t="s">
        <v>265</v>
      </c>
      <c r="C145" s="39"/>
      <c r="D145" s="39">
        <v>-386271.67</v>
      </c>
      <c r="E145" s="52"/>
      <c r="F145" s="28">
        <f t="shared" si="91"/>
        <v>-386271.67</v>
      </c>
    </row>
    <row r="146" spans="1:6" ht="90" thickBot="1" x14ac:dyDescent="0.3">
      <c r="A146" s="65" t="s">
        <v>263</v>
      </c>
      <c r="B146" s="42" t="s">
        <v>264</v>
      </c>
      <c r="C146" s="40"/>
      <c r="D146" s="40">
        <v>-1107273.6299999999</v>
      </c>
      <c r="E146" s="53"/>
      <c r="F146" s="66">
        <f t="shared" si="91"/>
        <v>-1107273.6299999999</v>
      </c>
    </row>
  </sheetData>
  <mergeCells count="8">
    <mergeCell ref="D4:D6"/>
    <mergeCell ref="F4:F6"/>
    <mergeCell ref="A2:F2"/>
    <mergeCell ref="C3:F3"/>
    <mergeCell ref="A4:A6"/>
    <mergeCell ref="B4:B6"/>
    <mergeCell ref="C4:C6"/>
    <mergeCell ref="E4:E6"/>
  </mergeCells>
  <pageMargins left="0.7" right="0.7" top="0.75" bottom="0.75" header="0.3" footer="0.3"/>
  <pageSetup paperSize="9" scale="59" fitToHeight="0"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2018-03-23T13:28:16Z</cp:lastPrinted>
  <dcterms:created xsi:type="dcterms:W3CDTF">2017-11-02T11:30:31Z</dcterms:created>
  <dcterms:modified xsi:type="dcterms:W3CDTF">2018-05-04T10:18:04Z</dcterms:modified>
</cp:coreProperties>
</file>