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75" i="1" l="1"/>
  <c r="D75" i="1"/>
  <c r="E31" i="1" l="1"/>
  <c r="D31" i="1"/>
  <c r="E8" i="1" l="1"/>
  <c r="D8" i="1"/>
  <c r="E144" i="1" l="1"/>
  <c r="E142" i="1" l="1"/>
  <c r="D142" i="1"/>
  <c r="E175" i="1" l="1"/>
  <c r="E174" i="1" s="1"/>
  <c r="E173" i="1" s="1"/>
  <c r="E171" i="1"/>
  <c r="E170" i="1" s="1"/>
  <c r="E168" i="1"/>
  <c r="E167" i="1" s="1"/>
  <c r="E164" i="1"/>
  <c r="E163" i="1" s="1"/>
  <c r="E162" i="1" s="1"/>
  <c r="E160" i="1"/>
  <c r="E159" i="1" s="1"/>
  <c r="E158" i="1" s="1"/>
  <c r="E157" i="1" s="1"/>
  <c r="E155" i="1"/>
  <c r="E153" i="1"/>
  <c r="E151" i="1"/>
  <c r="E148" i="1"/>
  <c r="E147" i="1" s="1"/>
  <c r="E145" i="1"/>
  <c r="E143" i="1"/>
  <c r="E141" i="1"/>
  <c r="E136" i="1"/>
  <c r="E135" i="1" s="1"/>
  <c r="E133" i="1"/>
  <c r="E132" i="1" s="1"/>
  <c r="E130" i="1"/>
  <c r="E129" i="1" s="1"/>
  <c r="E127" i="1"/>
  <c r="E126" i="1" s="1"/>
  <c r="E122" i="1"/>
  <c r="E120" i="1"/>
  <c r="E116" i="1"/>
  <c r="E115" i="1" s="1"/>
  <c r="E114" i="1" s="1"/>
  <c r="E112" i="1"/>
  <c r="E111" i="1" s="1"/>
  <c r="E110" i="1" s="1"/>
  <c r="E108" i="1"/>
  <c r="E107" i="1" s="1"/>
  <c r="E105" i="1"/>
  <c r="E104" i="1" s="1"/>
  <c r="E101" i="1"/>
  <c r="E100" i="1" s="1"/>
  <c r="E99" i="1" s="1"/>
  <c r="E96" i="1"/>
  <c r="E95" i="1" s="1"/>
  <c r="E93" i="1"/>
  <c r="E92" i="1" s="1"/>
  <c r="E90" i="1"/>
  <c r="E89" i="1" s="1"/>
  <c r="E87" i="1"/>
  <c r="E86" i="1" s="1"/>
  <c r="E84" i="1"/>
  <c r="E83" i="1" s="1"/>
  <c r="E80" i="1"/>
  <c r="E79" i="1" s="1"/>
  <c r="E78" i="1" s="1"/>
  <c r="E77" i="1" s="1"/>
  <c r="E76" i="1" s="1"/>
  <c r="E74" i="1"/>
  <c r="E73" i="1" s="1"/>
  <c r="E71" i="1"/>
  <c r="E70" i="1" s="1"/>
  <c r="E68" i="1"/>
  <c r="E67" i="1" s="1"/>
  <c r="E65" i="1"/>
  <c r="E64" i="1" s="1"/>
  <c r="E60" i="1"/>
  <c r="E59" i="1" s="1"/>
  <c r="E57" i="1"/>
  <c r="E56" i="1" s="1"/>
  <c r="E54" i="1"/>
  <c r="E53" i="1" s="1"/>
  <c r="E52" i="1" s="1"/>
  <c r="E51" i="1" s="1"/>
  <c r="E49" i="1"/>
  <c r="E48" i="1" s="1"/>
  <c r="E46" i="1"/>
  <c r="E44" i="1"/>
  <c r="E41" i="1"/>
  <c r="E40" i="1" s="1"/>
  <c r="E36" i="1"/>
  <c r="E35" i="1" s="1"/>
  <c r="E33" i="1"/>
  <c r="E32" i="1" s="1"/>
  <c r="E30" i="1"/>
  <c r="E29" i="1" s="1"/>
  <c r="E25" i="1"/>
  <c r="E24" i="1" s="1"/>
  <c r="E20" i="1"/>
  <c r="E19" i="1" s="1"/>
  <c r="E17" i="1"/>
  <c r="E16" i="1" s="1"/>
  <c r="E14" i="1"/>
  <c r="E13" i="1" s="1"/>
  <c r="E10" i="1"/>
  <c r="E9" i="1" s="1"/>
  <c r="D175" i="1"/>
  <c r="D174" i="1" s="1"/>
  <c r="D173" i="1" s="1"/>
  <c r="D171" i="1"/>
  <c r="D170" i="1" s="1"/>
  <c r="D168" i="1"/>
  <c r="D167" i="1" s="1"/>
  <c r="D164" i="1"/>
  <c r="D163" i="1" s="1"/>
  <c r="D162" i="1" s="1"/>
  <c r="D160" i="1"/>
  <c r="D159" i="1" s="1"/>
  <c r="D158" i="1" s="1"/>
  <c r="D157" i="1" s="1"/>
  <c r="D155" i="1"/>
  <c r="D153" i="1"/>
  <c r="D151" i="1"/>
  <c r="D148" i="1"/>
  <c r="D147" i="1" s="1"/>
  <c r="D145" i="1"/>
  <c r="D143" i="1"/>
  <c r="D141" i="1"/>
  <c r="D136" i="1"/>
  <c r="D135" i="1" s="1"/>
  <c r="D133" i="1"/>
  <c r="D132" i="1" s="1"/>
  <c r="D130" i="1"/>
  <c r="D129" i="1" s="1"/>
  <c r="D127" i="1"/>
  <c r="D126" i="1" s="1"/>
  <c r="D122" i="1"/>
  <c r="D120" i="1"/>
  <c r="D116" i="1"/>
  <c r="D115" i="1" s="1"/>
  <c r="D114" i="1" s="1"/>
  <c r="D112" i="1"/>
  <c r="D111" i="1" s="1"/>
  <c r="D110" i="1" s="1"/>
  <c r="D108" i="1"/>
  <c r="D107" i="1" s="1"/>
  <c r="D105" i="1"/>
  <c r="D104" i="1" s="1"/>
  <c r="D101" i="1"/>
  <c r="D100" i="1" s="1"/>
  <c r="D99" i="1" s="1"/>
  <c r="D96" i="1"/>
  <c r="D95" i="1" s="1"/>
  <c r="D93" i="1"/>
  <c r="D92" i="1" s="1"/>
  <c r="D90" i="1"/>
  <c r="D89" i="1" s="1"/>
  <c r="D87" i="1"/>
  <c r="D86" i="1" s="1"/>
  <c r="D84" i="1"/>
  <c r="D83" i="1" s="1"/>
  <c r="D80" i="1"/>
  <c r="D79" i="1" s="1"/>
  <c r="D78" i="1" s="1"/>
  <c r="D77" i="1" s="1"/>
  <c r="D76" i="1" s="1"/>
  <c r="D74" i="1"/>
  <c r="D73" i="1" s="1"/>
  <c r="D71" i="1"/>
  <c r="D70" i="1" s="1"/>
  <c r="D68" i="1"/>
  <c r="D67" i="1" s="1"/>
  <c r="D65" i="1"/>
  <c r="D64" i="1" s="1"/>
  <c r="D60" i="1"/>
  <c r="D59" i="1" s="1"/>
  <c r="D57" i="1"/>
  <c r="D56" i="1" s="1"/>
  <c r="D54" i="1"/>
  <c r="D53" i="1" s="1"/>
  <c r="D52" i="1" s="1"/>
  <c r="D51" i="1" s="1"/>
  <c r="D49" i="1"/>
  <c r="D48" i="1" s="1"/>
  <c r="D46" i="1"/>
  <c r="D44" i="1"/>
  <c r="D41" i="1"/>
  <c r="D40" i="1" s="1"/>
  <c r="D36" i="1"/>
  <c r="D35" i="1" s="1"/>
  <c r="D33" i="1"/>
  <c r="D32" i="1" s="1"/>
  <c r="D30" i="1"/>
  <c r="D29" i="1" s="1"/>
  <c r="D25" i="1"/>
  <c r="D24" i="1" s="1"/>
  <c r="D20" i="1"/>
  <c r="D19" i="1" s="1"/>
  <c r="D17" i="1"/>
  <c r="D16" i="1" s="1"/>
  <c r="D14" i="1"/>
  <c r="D13" i="1" s="1"/>
  <c r="D10" i="1"/>
  <c r="D9" i="1" s="1"/>
  <c r="D12" i="1" l="1"/>
  <c r="D63" i="1"/>
  <c r="E12" i="1"/>
  <c r="E28" i="1"/>
  <c r="E63" i="1"/>
  <c r="E103" i="1"/>
  <c r="E98" i="1" s="1"/>
  <c r="E119" i="1"/>
  <c r="E118" i="1" s="1"/>
  <c r="E150" i="1"/>
  <c r="D150" i="1"/>
  <c r="D28" i="1"/>
  <c r="D27" i="1" s="1"/>
  <c r="D43" i="1"/>
  <c r="D39" i="1" s="1"/>
  <c r="D38" i="1" s="1"/>
  <c r="E43" i="1"/>
  <c r="D140" i="1"/>
  <c r="D139" i="1" s="1"/>
  <c r="D138" i="1" s="1"/>
  <c r="D103" i="1"/>
  <c r="E140" i="1"/>
  <c r="E139" i="1" s="1"/>
  <c r="E138" i="1" s="1"/>
  <c r="D166" i="1"/>
  <c r="E23" i="1"/>
  <c r="E22" i="1"/>
  <c r="E166" i="1"/>
  <c r="D125" i="1"/>
  <c r="D124" i="1" s="1"/>
  <c r="E125" i="1"/>
  <c r="E124" i="1" s="1"/>
  <c r="D119" i="1"/>
  <c r="D118" i="1" s="1"/>
  <c r="D98" i="1" s="1"/>
  <c r="E82" i="1"/>
  <c r="E81" i="1" s="1"/>
  <c r="E27" i="1"/>
  <c r="E39" i="1"/>
  <c r="E38" i="1" s="1"/>
  <c r="E62" i="1"/>
  <c r="D22" i="1"/>
  <c r="D23" i="1"/>
  <c r="D62" i="1"/>
  <c r="D82" i="1"/>
  <c r="D81" i="1" s="1"/>
  <c r="E7" i="1" l="1"/>
  <c r="E177" i="1" s="1"/>
  <c r="D7" i="1"/>
  <c r="D177" i="1" s="1"/>
</calcChain>
</file>

<file path=xl/sharedStrings.xml><?xml version="1.0" encoding="utf-8"?>
<sst xmlns="http://schemas.openxmlformats.org/spreadsheetml/2006/main" count="418" uniqueCount="188">
  <si>
    <t>Наименование</t>
  </si>
  <si>
    <t>Целевая статья</t>
  </si>
  <si>
    <t>Центральный аппарат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</si>
  <si>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</si>
  <si>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</si>
  <si>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</si>
  <si>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</si>
  <si>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</si>
  <si>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</si>
  <si>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</si>
  <si>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</si>
  <si>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</si>
  <si>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</si>
  <si>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</si>
  <si>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</si>
  <si>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</si>
  <si>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 местной администрации</t>
  </si>
  <si>
    <t>Резервные средства</t>
  </si>
  <si>
    <t>Кадровый потенциал учреждений и повышение заинтерисованности муниципальных служащих в качестве оказываемых услуг населению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</si>
  <si>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</si>
  <si>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выплату персоналу государственных( муниципальных органов)</t>
  </si>
  <si>
    <t>Закупка товаров, работ и услуг для обеспечения государственных (муниципальных нужд)</t>
  </si>
  <si>
    <t>Закупка товаров, работи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</si>
  <si>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</si>
  <si>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Выполнение других обязательств государства</t>
  </si>
  <si>
    <t>Расходы на обеспечение деятельности ДНД</t>
  </si>
  <si>
    <t>Иные выплаты, за исключением фонда оплаты труда  государственных (муниципальных) органов, лицам,привлекаемым согласно законодательству для выполнения отдельных полномочий</t>
  </si>
  <si>
    <t>Закупка товаров, работ и услуг для нужд ДНД</t>
  </si>
  <si>
    <t>Иные закупки товаров, работ и услуг для обеспечения нужд ДНД</t>
  </si>
  <si>
    <t>Компенсация убытков от перевозки пассажиров</t>
  </si>
  <si>
    <t>Субсидии юридическим лицам ( кроме некомерческих организаций) индивидуальным предпринимателям, физическим лицам</t>
  </si>
  <si>
    <t>810</t>
  </si>
  <si>
    <t>Безвозмездные перечисления организациям, за исключением государственных и муниципальных организаций</t>
  </si>
  <si>
    <t>Ремонт и содержание водопроводных и канализационных сетей</t>
  </si>
  <si>
    <t>Уличное освещение</t>
  </si>
  <si>
    <t>Прочие мероприятия по благоустройству</t>
  </si>
  <si>
    <t>Содействие занятости населения</t>
  </si>
  <si>
    <t>Единовременная адресная помощь ветеранам ВОВ</t>
  </si>
  <si>
    <t>Социальное обеспечение и иные выплаты населению</t>
  </si>
  <si>
    <t>Иные выплаты населению</t>
  </si>
  <si>
    <t>Ремонт индивидуальных жилых домов ветеранов ВОВ</t>
  </si>
  <si>
    <t>Группы и подгруппы видов расходов</t>
  </si>
  <si>
    <t>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</si>
  <si>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>(в рублях)</t>
  </si>
  <si>
    <t>Обеспечение деятельности законодательных (представительных) органов муниципальных образований</t>
  </si>
  <si>
    <t>Депутаты представительного органа муниципального образования</t>
  </si>
  <si>
    <t>81 0 00  00000</t>
  </si>
  <si>
    <t>81 0 00 00410</t>
  </si>
  <si>
    <t>81 0 00 00420</t>
  </si>
  <si>
    <t>68 0 00 00000</t>
  </si>
  <si>
    <t>75 0 00 00480</t>
  </si>
  <si>
    <t xml:space="preserve">Резервные фонды </t>
  </si>
  <si>
    <t>08 0 00 00000</t>
  </si>
  <si>
    <t>Информационно, материально-техническое обеспечение работников органов местного самоуправления, повышение квалификации</t>
  </si>
  <si>
    <t>Социальные выплаты</t>
  </si>
  <si>
    <t>Муниципальная программа "Кадровая политика муниципального образования городское поселение город Боровск"</t>
  </si>
  <si>
    <t>Муниципальная программа "Управление муниципальным имуществом "</t>
  </si>
  <si>
    <t>38 0 00 00000</t>
  </si>
  <si>
    <t>Техническая инвентаризация объектов</t>
  </si>
  <si>
    <t>Кадастровый учет</t>
  </si>
  <si>
    <t>Мероприятия по эффективному использованию муниципального имущества</t>
  </si>
  <si>
    <t>Реализация мероприятий в  области земельных отношений и инвентаризации объектов</t>
  </si>
  <si>
    <t>27 0 00 00000</t>
  </si>
  <si>
    <t>09 0 00 00000</t>
  </si>
  <si>
    <t>Материально-техническое обеспечение в области безопасности жизнедеятельности</t>
  </si>
  <si>
    <t>24 0 00 00000</t>
  </si>
  <si>
    <t>Ремонт и капитальный ремонт сети автомобильных дорог</t>
  </si>
  <si>
    <t>Паспортизация автомобильных дорог</t>
  </si>
  <si>
    <t>300</t>
  </si>
  <si>
    <t>360</t>
  </si>
  <si>
    <t>Закупка товаров, работ и услуг для нужд</t>
  </si>
  <si>
    <t xml:space="preserve">Иные закупки товаров, работ и услуг для обеспечения нужд </t>
  </si>
  <si>
    <t>Санитарная очистка территорий</t>
  </si>
  <si>
    <t>Мероприятия в области физической культуры и спорта</t>
  </si>
  <si>
    <t>Мероприятия по информированию населения</t>
  </si>
  <si>
    <t>Муниципальная программа "Информирование населения о деятельности органов местного самоуправления на территории муниципального образования городское поселение город Боровск</t>
  </si>
  <si>
    <t>Муниципальная программа "Развитие физической культуры и спорта в городе Боровске "</t>
  </si>
  <si>
    <t xml:space="preserve">Муниципальная программа "Содействие занятости населения города Боровска" </t>
  </si>
  <si>
    <t>Муниципальная программа "Благоустройство территории города Боровска "</t>
  </si>
  <si>
    <t>Муниципальная программа "Развитие жилищной и коммунальной инфраструктуры города Боровска "</t>
  </si>
  <si>
    <t>Муниципальная программа "Организация транспортного обслуживания населения по городскому маршруту в г.Боровске "</t>
  </si>
  <si>
    <t>75 0 00 00000</t>
  </si>
  <si>
    <t>18 0 00 00000</t>
  </si>
  <si>
    <t>05 0 00 00000</t>
  </si>
  <si>
    <t>19 0 00 00000</t>
  </si>
  <si>
    <t>07 0 00 00000</t>
  </si>
  <si>
    <t>13 0 00 00000</t>
  </si>
  <si>
    <t>23 0 00  00000</t>
  </si>
  <si>
    <t>08 0 01 00000</t>
  </si>
  <si>
    <t>08 0 01 00750</t>
  </si>
  <si>
    <t>08 0 01 08010</t>
  </si>
  <si>
    <t>08 0 01 08020</t>
  </si>
  <si>
    <t>27 0 01 00000</t>
  </si>
  <si>
    <t>27 0 01 27010</t>
  </si>
  <si>
    <t>38 0 01 00000</t>
  </si>
  <si>
    <t>68 0 01 00920</t>
  </si>
  <si>
    <t>09 0 01 00000</t>
  </si>
  <si>
    <t>09 0 01 09060</t>
  </si>
  <si>
    <t>09 0 01 09080</t>
  </si>
  <si>
    <t>18 0 01 00000</t>
  </si>
  <si>
    <t>18 0 01 18010</t>
  </si>
  <si>
    <t>24 0 01 00000</t>
  </si>
  <si>
    <t>24 0 01  24010</t>
  </si>
  <si>
    <t>24 0 01 24020</t>
  </si>
  <si>
    <t>24 0 01 24050</t>
  </si>
  <si>
    <t>24 0 01 24060</t>
  </si>
  <si>
    <t>05 0 01 05020</t>
  </si>
  <si>
    <t>05 0 02 00000</t>
  </si>
  <si>
    <t>05 0 02 05050</t>
  </si>
  <si>
    <t>05 0 01 00000</t>
  </si>
  <si>
    <t>19 0 01 00000</t>
  </si>
  <si>
    <t>Содержание зеленого хозяйства</t>
  </si>
  <si>
    <t>19 0 01 19010</t>
  </si>
  <si>
    <t>19 0 01 19020</t>
  </si>
  <si>
    <t>19 0 01 19040</t>
  </si>
  <si>
    <t>19 0 01 19060</t>
  </si>
  <si>
    <t>07 0 01 00000</t>
  </si>
  <si>
    <t>13 0 01 00000</t>
  </si>
  <si>
    <t>13 0 01 13010</t>
  </si>
  <si>
    <t>07 0 01 07010</t>
  </si>
  <si>
    <t>23 0 01 00000</t>
  </si>
  <si>
    <t>68 0 01 00000</t>
  </si>
  <si>
    <t>68 0 01 00400</t>
  </si>
  <si>
    <t>23 0 01 23010</t>
  </si>
  <si>
    <t>84 0 00 00000</t>
  </si>
  <si>
    <t>84 0 00 00600</t>
  </si>
  <si>
    <t>Обеспечение деятельности главы администрации</t>
  </si>
  <si>
    <t>Основное мероприятие "Обеспечение комфортных условий проживания граждан"</t>
  </si>
  <si>
    <t>Основное мероприятие "Обеспечение качественными коммунальными услугами"</t>
  </si>
  <si>
    <t>Основное мероприятие "Снижение социальной напряженности на рынке труда"</t>
  </si>
  <si>
    <t>Основное мероприятие "Повышение социальной защиты и привлекательности службы в органах местного самоуправления"</t>
  </si>
  <si>
    <t>Основное мероприятие "Подготовка населения в области обеспечения безопасности жизнедеятельности"</t>
  </si>
  <si>
    <t>Основное мероприятие "Создание условий для благоприятной адаптации молодежи в современном обществе"</t>
  </si>
  <si>
    <t>Основное мероприятие "Повышение качества и доступности транспортных услуг для населения"</t>
  </si>
  <si>
    <t>Основное мероприятие "Комплексное решение проблем благоустройства"</t>
  </si>
  <si>
    <t>Основное мероприятие "Создание условий для информационного обеспечения населения"</t>
  </si>
  <si>
    <t>Основное мероприятие "Приведение сети автомобильных дорог в соответствие с нормативными требованиями"</t>
  </si>
  <si>
    <t>Основное мероприятие "Эффективное управление имуществом"</t>
  </si>
  <si>
    <t>Основное мероприятие "Повышение качества управления муниципальными финансами"</t>
  </si>
  <si>
    <t>24 0 01 24040</t>
  </si>
  <si>
    <t>Обеспечение безопасности дорожного движения</t>
  </si>
  <si>
    <t xml:space="preserve">  Социальное обеспечение и иные выплаты населению</t>
  </si>
  <si>
    <t>38 0 01 98010</t>
  </si>
  <si>
    <t>38 0 01 98020</t>
  </si>
  <si>
    <t>38 0 01 98030</t>
  </si>
  <si>
    <t>38 0 01 98050</t>
  </si>
  <si>
    <t>05 0 02 19080</t>
  </si>
  <si>
    <t xml:space="preserve">Организация в границах поселений электро-, тепло-, газо-, водоснабжения и водоотведения на территории Боровского района </t>
  </si>
  <si>
    <t>Муниципальная программа "Обеспечение правопорядка и безопасности населения на территории города"</t>
  </si>
  <si>
    <t>Предупреждение и ликвидация чрезвычайных ситуаций</t>
  </si>
  <si>
    <t>09 0 01 09020</t>
  </si>
  <si>
    <t>Муниципальная программа "Организация и проведение общественно-значимых праздничных мероприятий на территории города Боровска" на 2017-2020 годы</t>
  </si>
  <si>
    <t>Проведение мероприятий в честь Дня города Боровска</t>
  </si>
  <si>
    <t>Проведение мероприятий в честь Дня Победы в ВОВ</t>
  </si>
  <si>
    <t>27 0 02 00000</t>
  </si>
  <si>
    <t>27 0 02 27020</t>
  </si>
  <si>
    <t>27 0 02 27030</t>
  </si>
  <si>
    <t>27 0 02 27040</t>
  </si>
  <si>
    <t>27 0 03 00000</t>
  </si>
  <si>
    <t>Проведение новогодних и рождественских праздников</t>
  </si>
  <si>
    <t>27 0 03 27060</t>
  </si>
  <si>
    <t>Проведение прочих мероприятий</t>
  </si>
  <si>
    <t>27 0 04 27070</t>
  </si>
  <si>
    <t>27 0 04 00000</t>
  </si>
  <si>
    <t xml:space="preserve">Бюджетные ассигнования  на 2019 год   </t>
  </si>
  <si>
    <t>Основное мероприятие "Проведение новогодних и рождественских праздников"</t>
  </si>
  <si>
    <t>Основное мероприятие "Проведение прочих мероприятий"</t>
  </si>
  <si>
    <t>Содержание,ремонт и капитальный ремонт сети автомобильных дорог за счет средств дорожного фонда</t>
  </si>
  <si>
    <t>Содержание сети автомобильных дорог</t>
  </si>
  <si>
    <t>Строительство канализационных сетей</t>
  </si>
  <si>
    <t>05 0 02 05060</t>
  </si>
  <si>
    <t>Измененные бюджетные ассигнования 
на 2018 год</t>
  </si>
  <si>
    <t>Основное мероприятие "Проведение мероприятий в честь празднования Дня города Боровска"</t>
  </si>
  <si>
    <t>Основное мероприятие "Проведение мероприятий в честь Дня Победы в Великой Отечественной войне 1941-1945гг"</t>
  </si>
  <si>
    <t>Муниципальная программа "Эффективность системы  управления в органах местного самоуправления "</t>
  </si>
  <si>
    <t>Реализация приоритетных проектов развития общественной инфраструктуры муниципальных образований</t>
  </si>
  <si>
    <t>Иные межбюджетные трансферты</t>
  </si>
  <si>
    <t>Обеспечение проведения выборов и референдумов</t>
  </si>
  <si>
    <t>710 00 00000</t>
  </si>
  <si>
    <t>71 0 00 71010</t>
  </si>
  <si>
    <t>Проведение выборов и референдумов</t>
  </si>
  <si>
    <t>Всего:</t>
  </si>
  <si>
    <t>68 0 01 00721</t>
  </si>
  <si>
    <t>Муниципальная программа "Ремонт и содержание автомобильных дорог"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</si>
  <si>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 2019 и 2020 годов</t>
  </si>
  <si>
    <t>Межбюджетные трансферты</t>
  </si>
  <si>
    <t>Приложение № 7</t>
  </si>
  <si>
    <r>
      <t>к решению Городской Думы муниципального образования городское поселение город Боровск №</t>
    </r>
    <r>
      <rPr>
        <b/>
        <sz val="10"/>
        <color rgb="FF0000FF"/>
        <rFont val="Times New Roman"/>
        <family val="1"/>
        <charset val="204"/>
      </rPr>
      <t>13</t>
    </r>
    <r>
      <rPr>
        <sz val="10"/>
        <rFont val="Times New Roman"/>
        <family val="1"/>
        <charset val="204"/>
      </rPr>
      <t xml:space="preserve"> от «</t>
    </r>
    <r>
      <rPr>
        <b/>
        <sz val="10"/>
        <color rgb="FF0000FF"/>
        <rFont val="Times New Roman"/>
        <family val="1"/>
        <charset val="204"/>
      </rPr>
      <t>25</t>
    </r>
    <r>
      <rPr>
        <sz val="10"/>
        <rFont val="Times New Roman"/>
        <family val="1"/>
        <charset val="204"/>
      </rPr>
      <t xml:space="preserve">» </t>
    </r>
    <r>
      <rPr>
        <b/>
        <sz val="10"/>
        <color rgb="FF0000FF"/>
        <rFont val="Times New Roman"/>
        <family val="1"/>
        <charset val="204"/>
      </rPr>
      <t>апреля</t>
    </r>
    <r>
      <rPr>
        <sz val="10"/>
        <rFont val="Times New Roman"/>
        <family val="1"/>
        <charset val="204"/>
      </rPr>
      <t xml:space="preserve">  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</si>
</sst>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0"/>
      <color rgb="FF000000"/>
      <name val="Arial Cyr"/>
      <family val="2"/>
    </font>
    <font>
      <b/>
      <i/>
      <sz val="10"/>
      <color rgb="FFC0000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0"/>
      <color rgb="FF008000"/>
      <name val="Times New Roman"/>
      <family val="1"/>
      <charset val="204"/>
    </font>
    <font>
      <sz val="11"/>
      <color rgb="FF008000"/>
      <name val="Times New Roman"/>
      <family val="1"/>
      <charset val="204"/>
    </font>
    <font>
      <i/>
      <sz val="12"/>
      <color rgb="FF008000"/>
      <name val="Times New Roman"/>
      <family val="1"/>
      <charset val="204"/>
    </font>
    <font>
      <b/>
      <sz val="10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3" fillId="3" borderId="10">
      <alignment horizontal="center"/>
    </xf>
    <xf numFmtId="0" fontId="13" fillId="3" borderId="10">
      <alignment shrinkToFit="1"/>
    </xf>
  </cellStyleXfs>
  <cellXfs count="78">
    <xf numFmtId="0" fontId="0" fillId="0" borderId="0" xfId="0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9" fontId="6" fillId="0" borderId="3" xfId="0" quotePrefix="1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wrapText="1"/>
    </xf>
    <xf numFmtId="0" fontId="6" fillId="0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2" fillId="2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wrapText="1"/>
    </xf>
    <xf numFmtId="0" fontId="11" fillId="0" borderId="0" xfId="0" applyFont="1" applyAlignment="1">
      <alignment wrapText="1"/>
    </xf>
    <xf numFmtId="0" fontId="12" fillId="0" borderId="4" xfId="0" applyFont="1" applyFill="1" applyBorder="1" applyAlignment="1">
      <alignment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0" fontId="6" fillId="0" borderId="5" xfId="0" applyFont="1" applyFill="1" applyBorder="1" applyAlignment="1">
      <alignment vertical="center" wrapText="1"/>
    </xf>
    <xf numFmtId="49" fontId="2" fillId="2" borderId="3" xfId="2" applyNumberFormat="1" applyFont="1" applyFill="1" applyBorder="1" applyAlignment="1" applyProtection="1">
      <alignment horizontal="center" vertical="center" shrinkToFit="1"/>
    </xf>
    <xf numFmtId="0" fontId="14" fillId="0" borderId="3" xfId="0" applyFont="1" applyFill="1" applyBorder="1" applyAlignment="1">
      <alignment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right" vertical="center" wrapText="1"/>
    </xf>
    <xf numFmtId="4" fontId="14" fillId="2" borderId="0" xfId="0" applyNumberFormat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0" fontId="14" fillId="2" borderId="3" xfId="1" applyNumberFormat="1" applyFont="1" applyFill="1" applyBorder="1" applyAlignment="1" applyProtection="1">
      <alignment vertical="top" wrapText="1"/>
    </xf>
    <xf numFmtId="0" fontId="15" fillId="0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wrapText="1"/>
    </xf>
    <xf numFmtId="49" fontId="16" fillId="0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 vertical="center" wrapText="1"/>
    </xf>
    <xf numFmtId="0" fontId="17" fillId="0" borderId="4" xfId="0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vertical="top" wrapText="1"/>
    </xf>
    <xf numFmtId="49" fontId="18" fillId="2" borderId="3" xfId="2" applyNumberFormat="1" applyFont="1" applyFill="1" applyBorder="1" applyAlignment="1" applyProtection="1">
      <alignment horizontal="center" vertical="center" shrinkToFit="1"/>
    </xf>
    <xf numFmtId="0" fontId="19" fillId="0" borderId="3" xfId="0" applyFont="1" applyFill="1" applyBorder="1" applyAlignment="1">
      <alignment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4" fontId="19" fillId="2" borderId="3" xfId="0" applyNumberFormat="1" applyFont="1" applyFill="1" applyBorder="1" applyAlignment="1">
      <alignment horizontal="righ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3">
    <cellStyle name="xl34" xfId="2"/>
    <cellStyle name="xl43" xfId="1"/>
    <cellStyle name="Обычный" xfId="0" builtinId="0"/>
  </cellStyles>
  <dxfs count="0"/>
  <tableStyles count="0" defaultTableStyle="TableStyleMedium9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8"/>
  <sheetViews>
    <sheetView tabSelected="1" topLeftCell="A165" zoomScale="95" zoomScaleNormal="95" workbookViewId="0">
      <selection sqref="A1:E177"/>
    </sheetView>
  </sheetViews>
  <sheetFormatPr defaultRowHeight="15" x14ac:dyDescent="0.25"/>
  <cols>
    <col min="1" max="1" width="63.28515625" style="1" customWidth="1"/>
    <col min="2" max="2" width="16.28515625" style="1" customWidth="1"/>
    <col min="3" max="3" width="8.28515625" style="1" customWidth="1"/>
    <col min="4" max="4" width="16.42578125" style="2" customWidth="1"/>
    <col min="5" max="5" width="16.85546875" style="1" customWidth="1"/>
    <col min="6" max="6" width="14.28515625" style="1" bestFit="1" customWidth="1"/>
    <col min="7" max="7" width="13.140625" style="1" customWidth="1"/>
    <col min="8" max="16384" width="9.140625" style="1"/>
  </cols>
  <sheetData>
    <row r="1" spans="1:8" x14ac:dyDescent="0.25">
      <c r="C1" s="34"/>
      <c r="D1" s="70" t="s">
        <v>186</v>
      </c>
      <c r="E1" s="69"/>
    </row>
    <row r="2" spans="1:8" ht="108.75" customHeight="1" x14ac:dyDescent="0.25">
      <c r="B2" s="35"/>
      <c r="C2" s="68" t="s">
        <v>187</v>
      </c>
      <c r="D2" s="69"/>
      <c r="E2" s="69"/>
    </row>
    <row r="3" spans="1:8" s="32" customFormat="1" ht="59.25" customHeight="1" x14ac:dyDescent="0.3">
      <c r="A3" s="71" t="s">
        <v>184</v>
      </c>
      <c r="B3" s="71"/>
      <c r="C3" s="72"/>
      <c r="D3" s="72"/>
      <c r="E3" s="69"/>
    </row>
    <row r="4" spans="1:8" x14ac:dyDescent="0.25">
      <c r="E4" s="33" t="s">
        <v>43</v>
      </c>
    </row>
    <row r="5" spans="1:8" ht="27" customHeight="1" x14ac:dyDescent="0.25">
      <c r="A5" s="76" t="s">
        <v>0</v>
      </c>
      <c r="B5" s="76" t="s">
        <v>1</v>
      </c>
      <c r="C5" s="76" t="s">
        <v>41</v>
      </c>
      <c r="D5" s="74" t="s">
        <v>171</v>
      </c>
      <c r="E5" s="73" t="s">
        <v>164</v>
      </c>
      <c r="F5" s="36"/>
      <c r="G5" s="36"/>
      <c r="H5" s="36"/>
    </row>
    <row r="6" spans="1:8" ht="26.25" customHeight="1" x14ac:dyDescent="0.25">
      <c r="A6" s="77"/>
      <c r="B6" s="77"/>
      <c r="C6" s="77"/>
      <c r="D6" s="75"/>
      <c r="E6" s="73"/>
      <c r="F6" s="36"/>
      <c r="G6" s="36"/>
      <c r="H6" s="36"/>
    </row>
    <row r="7" spans="1:8" s="50" customFormat="1" ht="27" x14ac:dyDescent="0.25">
      <c r="A7" s="45" t="s">
        <v>79</v>
      </c>
      <c r="B7" s="46" t="s">
        <v>83</v>
      </c>
      <c r="C7" s="46"/>
      <c r="D7" s="47">
        <f>D8+D12</f>
        <v>2745000</v>
      </c>
      <c r="E7" s="47">
        <f>E8+E12</f>
        <v>2850000</v>
      </c>
      <c r="F7" s="48"/>
      <c r="G7" s="49"/>
      <c r="H7" s="49"/>
    </row>
    <row r="8" spans="1:8" s="42" customFormat="1" ht="31.5" x14ac:dyDescent="0.25">
      <c r="A8" s="38" t="s">
        <v>127</v>
      </c>
      <c r="B8" s="39" t="s">
        <v>109</v>
      </c>
      <c r="C8" s="39"/>
      <c r="D8" s="40">
        <f>D9</f>
        <v>745000</v>
      </c>
      <c r="E8" s="40">
        <f>E9</f>
        <v>750000</v>
      </c>
      <c r="F8" s="41"/>
      <c r="G8" s="41"/>
      <c r="H8" s="41"/>
    </row>
    <row r="9" spans="1:8" s="37" customFormat="1" ht="38.25" x14ac:dyDescent="0.25">
      <c r="A9" s="60" t="s">
        <v>42</v>
      </c>
      <c r="B9" s="58" t="s">
        <v>106</v>
      </c>
      <c r="C9" s="58"/>
      <c r="D9" s="59">
        <f t="shared" ref="D9:E10" si="0">D10</f>
        <v>745000</v>
      </c>
      <c r="E9" s="59">
        <f t="shared" si="0"/>
        <v>750000</v>
      </c>
    </row>
    <row r="10" spans="1:8" s="7" customFormat="1" ht="31.5" x14ac:dyDescent="0.25">
      <c r="A10" s="20" t="s">
        <v>8</v>
      </c>
      <c r="B10" s="10" t="s">
        <v>106</v>
      </c>
      <c r="C10" s="10" t="s">
        <v>9</v>
      </c>
      <c r="D10" s="11">
        <f t="shared" si="0"/>
        <v>745000</v>
      </c>
      <c r="E10" s="11">
        <f t="shared" si="0"/>
        <v>750000</v>
      </c>
    </row>
    <row r="11" spans="1:8" s="7" customFormat="1" ht="31.5" x14ac:dyDescent="0.25">
      <c r="A11" s="25" t="s">
        <v>10</v>
      </c>
      <c r="B11" s="10" t="s">
        <v>106</v>
      </c>
      <c r="C11" s="10" t="s">
        <v>11</v>
      </c>
      <c r="D11" s="11">
        <v>745000</v>
      </c>
      <c r="E11" s="11">
        <v>750000</v>
      </c>
    </row>
    <row r="12" spans="1:8" s="42" customFormat="1" ht="31.5" x14ac:dyDescent="0.25">
      <c r="A12" s="38" t="s">
        <v>128</v>
      </c>
      <c r="B12" s="39" t="s">
        <v>107</v>
      </c>
      <c r="C12" s="39"/>
      <c r="D12" s="40">
        <f>D13+D16+D19</f>
        <v>2000000</v>
      </c>
      <c r="E12" s="40">
        <f>E13+E16+E19</f>
        <v>2100000</v>
      </c>
    </row>
    <row r="13" spans="1:8" s="37" customFormat="1" ht="15.75" x14ac:dyDescent="0.25">
      <c r="A13" s="60" t="s">
        <v>33</v>
      </c>
      <c r="B13" s="58" t="s">
        <v>108</v>
      </c>
      <c r="C13" s="58"/>
      <c r="D13" s="59">
        <f>D14</f>
        <v>1000000</v>
      </c>
      <c r="E13" s="59">
        <f>E14</f>
        <v>1000000</v>
      </c>
    </row>
    <row r="14" spans="1:8" s="7" customFormat="1" ht="31.5" x14ac:dyDescent="0.25">
      <c r="A14" s="20" t="s">
        <v>8</v>
      </c>
      <c r="B14" s="10" t="s">
        <v>108</v>
      </c>
      <c r="C14" s="10" t="s">
        <v>9</v>
      </c>
      <c r="D14" s="11">
        <f>D15</f>
        <v>1000000</v>
      </c>
      <c r="E14" s="11">
        <f>E15</f>
        <v>1000000</v>
      </c>
    </row>
    <row r="15" spans="1:8" s="7" customFormat="1" ht="31.5" x14ac:dyDescent="0.25">
      <c r="A15" s="30" t="s">
        <v>10</v>
      </c>
      <c r="B15" s="10" t="s">
        <v>108</v>
      </c>
      <c r="C15" s="10" t="s">
        <v>11</v>
      </c>
      <c r="D15" s="11">
        <v>1000000</v>
      </c>
      <c r="E15" s="11">
        <v>1000000</v>
      </c>
    </row>
    <row r="16" spans="1:8" s="37" customFormat="1" ht="15.75" x14ac:dyDescent="0.25">
      <c r="A16" s="60" t="s">
        <v>169</v>
      </c>
      <c r="B16" s="58" t="s">
        <v>170</v>
      </c>
      <c r="C16" s="58"/>
      <c r="D16" s="59">
        <f>D17</f>
        <v>1000000</v>
      </c>
      <c r="E16" s="59">
        <f>E17</f>
        <v>1000000</v>
      </c>
    </row>
    <row r="17" spans="1:8" s="7" customFormat="1" ht="31.5" x14ac:dyDescent="0.25">
      <c r="A17" s="20" t="s">
        <v>8</v>
      </c>
      <c r="B17" s="10" t="s">
        <v>170</v>
      </c>
      <c r="C17" s="10" t="s">
        <v>9</v>
      </c>
      <c r="D17" s="11">
        <f>D18</f>
        <v>1000000</v>
      </c>
      <c r="E17" s="11">
        <f>E18</f>
        <v>1000000</v>
      </c>
    </row>
    <row r="18" spans="1:8" s="7" customFormat="1" ht="31.5" x14ac:dyDescent="0.25">
      <c r="A18" s="25" t="s">
        <v>10</v>
      </c>
      <c r="B18" s="10" t="s">
        <v>170</v>
      </c>
      <c r="C18" s="10" t="s">
        <v>11</v>
      </c>
      <c r="D18" s="11">
        <v>1000000</v>
      </c>
      <c r="E18" s="11">
        <v>1000000</v>
      </c>
    </row>
    <row r="19" spans="1:8" s="7" customFormat="1" ht="27" customHeight="1" x14ac:dyDescent="0.25">
      <c r="A19" s="60" t="s">
        <v>147</v>
      </c>
      <c r="B19" s="58" t="s">
        <v>146</v>
      </c>
      <c r="C19" s="58"/>
      <c r="D19" s="59">
        <f>D20</f>
        <v>0</v>
      </c>
      <c r="E19" s="59">
        <f>E20</f>
        <v>100000</v>
      </c>
    </row>
    <row r="20" spans="1:8" s="50" customFormat="1" ht="31.5" x14ac:dyDescent="0.25">
      <c r="A20" s="20" t="s">
        <v>8</v>
      </c>
      <c r="B20" s="10" t="s">
        <v>146</v>
      </c>
      <c r="C20" s="10" t="s">
        <v>9</v>
      </c>
      <c r="D20" s="11">
        <f>D21</f>
        <v>0</v>
      </c>
      <c r="E20" s="11">
        <f>E21</f>
        <v>100000</v>
      </c>
      <c r="F20" s="48"/>
      <c r="G20" s="49"/>
      <c r="H20" s="49"/>
    </row>
    <row r="21" spans="1:8" s="15" customFormat="1" ht="31.5" x14ac:dyDescent="0.25">
      <c r="A21" s="25" t="s">
        <v>10</v>
      </c>
      <c r="B21" s="10" t="s">
        <v>146</v>
      </c>
      <c r="C21" s="10" t="s">
        <v>11</v>
      </c>
      <c r="D21" s="11">
        <v>0</v>
      </c>
      <c r="E21" s="11">
        <v>100000</v>
      </c>
    </row>
    <row r="22" spans="1:8" s="7" customFormat="1" ht="27" x14ac:dyDescent="0.25">
      <c r="A22" s="45" t="s">
        <v>77</v>
      </c>
      <c r="B22" s="46" t="s">
        <v>85</v>
      </c>
      <c r="C22" s="46"/>
      <c r="D22" s="47">
        <f>D24</f>
        <v>50000</v>
      </c>
      <c r="E22" s="47">
        <f>E24</f>
        <v>50000</v>
      </c>
    </row>
    <row r="23" spans="1:8" s="50" customFormat="1" ht="31.5" x14ac:dyDescent="0.25">
      <c r="A23" s="31" t="s">
        <v>129</v>
      </c>
      <c r="B23" s="13" t="s">
        <v>116</v>
      </c>
      <c r="C23" s="13"/>
      <c r="D23" s="14">
        <f>D24</f>
        <v>50000</v>
      </c>
      <c r="E23" s="14">
        <f>E24</f>
        <v>50000</v>
      </c>
      <c r="F23" s="48"/>
      <c r="G23" s="49"/>
      <c r="H23" s="49"/>
    </row>
    <row r="24" spans="1:8" s="15" customFormat="1" ht="15.75" x14ac:dyDescent="0.25">
      <c r="A24" s="60" t="s">
        <v>36</v>
      </c>
      <c r="B24" s="58" t="s">
        <v>119</v>
      </c>
      <c r="C24" s="58"/>
      <c r="D24" s="59">
        <f>D25</f>
        <v>50000</v>
      </c>
      <c r="E24" s="59">
        <f>E25</f>
        <v>50000</v>
      </c>
    </row>
    <row r="25" spans="1:8" s="37" customFormat="1" ht="31.5" x14ac:dyDescent="0.25">
      <c r="A25" s="20" t="s">
        <v>8</v>
      </c>
      <c r="B25" s="10" t="s">
        <v>119</v>
      </c>
      <c r="C25" s="10" t="s">
        <v>9</v>
      </c>
      <c r="D25" s="11">
        <f t="shared" ref="D25:E25" si="1">D26</f>
        <v>50000</v>
      </c>
      <c r="E25" s="11">
        <f t="shared" si="1"/>
        <v>50000</v>
      </c>
    </row>
    <row r="26" spans="1:8" s="7" customFormat="1" ht="31.5" x14ac:dyDescent="0.25">
      <c r="A26" s="30" t="s">
        <v>10</v>
      </c>
      <c r="B26" s="10" t="s">
        <v>119</v>
      </c>
      <c r="C26" s="10" t="s">
        <v>11</v>
      </c>
      <c r="D26" s="11">
        <v>50000</v>
      </c>
      <c r="E26" s="11">
        <v>50000</v>
      </c>
    </row>
    <row r="27" spans="1:8" s="7" customFormat="1" ht="27" x14ac:dyDescent="0.25">
      <c r="A27" s="45" t="s">
        <v>55</v>
      </c>
      <c r="B27" s="46" t="s">
        <v>52</v>
      </c>
      <c r="C27" s="46"/>
      <c r="D27" s="47">
        <f>D28</f>
        <v>7971342</v>
      </c>
      <c r="E27" s="47">
        <f>E28</f>
        <v>7971342</v>
      </c>
    </row>
    <row r="28" spans="1:8" s="37" customFormat="1" ht="47.25" x14ac:dyDescent="0.25">
      <c r="A28" s="17" t="s">
        <v>130</v>
      </c>
      <c r="B28" s="19" t="s">
        <v>88</v>
      </c>
      <c r="C28" s="13"/>
      <c r="D28" s="14">
        <f>D29+D32+D35</f>
        <v>7971342</v>
      </c>
      <c r="E28" s="14">
        <f>E29+E32+E35</f>
        <v>7971342</v>
      </c>
    </row>
    <row r="29" spans="1:8" s="7" customFormat="1" ht="25.5" x14ac:dyDescent="0.25">
      <c r="A29" s="60" t="s">
        <v>18</v>
      </c>
      <c r="B29" s="58" t="s">
        <v>89</v>
      </c>
      <c r="C29" s="58"/>
      <c r="D29" s="59">
        <f>D30</f>
        <v>6990400</v>
      </c>
      <c r="E29" s="59">
        <f>E30</f>
        <v>6990400</v>
      </c>
    </row>
    <row r="30" spans="1:8" s="7" customFormat="1" ht="63" x14ac:dyDescent="0.25">
      <c r="A30" s="20" t="s">
        <v>19</v>
      </c>
      <c r="B30" s="21" t="s">
        <v>89</v>
      </c>
      <c r="C30" s="10" t="s">
        <v>5</v>
      </c>
      <c r="D30" s="11">
        <f>D31</f>
        <v>6990400</v>
      </c>
      <c r="E30" s="11">
        <f>E31</f>
        <v>6990400</v>
      </c>
    </row>
    <row r="31" spans="1:8" s="37" customFormat="1" ht="31.5" x14ac:dyDescent="0.25">
      <c r="A31" s="20" t="s">
        <v>20</v>
      </c>
      <c r="B31" s="21" t="s">
        <v>89</v>
      </c>
      <c r="C31" s="10" t="s">
        <v>7</v>
      </c>
      <c r="D31" s="11">
        <f>6770400+220000</f>
        <v>6990400</v>
      </c>
      <c r="E31" s="11">
        <f>6770400+220000</f>
        <v>6990400</v>
      </c>
    </row>
    <row r="32" spans="1:8" s="7" customFormat="1" ht="15.75" x14ac:dyDescent="0.25">
      <c r="A32" s="60" t="s">
        <v>54</v>
      </c>
      <c r="B32" s="58" t="s">
        <v>90</v>
      </c>
      <c r="C32" s="58"/>
      <c r="D32" s="59">
        <f>D33</f>
        <v>150000</v>
      </c>
      <c r="E32" s="59">
        <f>E33</f>
        <v>150000</v>
      </c>
    </row>
    <row r="33" spans="1:8" s="7" customFormat="1" ht="15.75" x14ac:dyDescent="0.25">
      <c r="A33" s="20" t="s">
        <v>141</v>
      </c>
      <c r="B33" s="21" t="s">
        <v>90</v>
      </c>
      <c r="C33" s="10" t="s">
        <v>68</v>
      </c>
      <c r="D33" s="11">
        <f>D34</f>
        <v>150000</v>
      </c>
      <c r="E33" s="11">
        <f>E34</f>
        <v>150000</v>
      </c>
    </row>
    <row r="34" spans="1:8" s="50" customFormat="1" ht="15.75" x14ac:dyDescent="0.25">
      <c r="A34" s="20" t="s">
        <v>39</v>
      </c>
      <c r="B34" s="21" t="s">
        <v>90</v>
      </c>
      <c r="C34" s="10" t="s">
        <v>69</v>
      </c>
      <c r="D34" s="11">
        <v>150000</v>
      </c>
      <c r="E34" s="11">
        <v>150000</v>
      </c>
      <c r="F34" s="48"/>
      <c r="G34" s="49"/>
      <c r="H34" s="49"/>
    </row>
    <row r="35" spans="1:8" s="15" customFormat="1" ht="25.5" x14ac:dyDescent="0.25">
      <c r="A35" s="60" t="s">
        <v>53</v>
      </c>
      <c r="B35" s="58" t="s">
        <v>91</v>
      </c>
      <c r="C35" s="58"/>
      <c r="D35" s="59">
        <f>D36</f>
        <v>830942</v>
      </c>
      <c r="E35" s="59">
        <f>E36</f>
        <v>830942</v>
      </c>
    </row>
    <row r="36" spans="1:8" s="15" customFormat="1" ht="31.5" x14ac:dyDescent="0.25">
      <c r="A36" s="20" t="s">
        <v>21</v>
      </c>
      <c r="B36" s="21" t="s">
        <v>91</v>
      </c>
      <c r="C36" s="10" t="s">
        <v>9</v>
      </c>
      <c r="D36" s="11">
        <f t="shared" ref="D36:E36" si="2">D37</f>
        <v>830942</v>
      </c>
      <c r="E36" s="11">
        <f t="shared" si="2"/>
        <v>830942</v>
      </c>
    </row>
    <row r="37" spans="1:8" s="15" customFormat="1" ht="31.5" x14ac:dyDescent="0.25">
      <c r="A37" s="22" t="s">
        <v>10</v>
      </c>
      <c r="B37" s="21" t="s">
        <v>91</v>
      </c>
      <c r="C37" s="10" t="s">
        <v>11</v>
      </c>
      <c r="D37" s="11">
        <v>830942</v>
      </c>
      <c r="E37" s="11">
        <v>830942</v>
      </c>
    </row>
    <row r="38" spans="1:8" s="15" customFormat="1" ht="27" x14ac:dyDescent="0.25">
      <c r="A38" s="51" t="s">
        <v>148</v>
      </c>
      <c r="B38" s="46" t="s">
        <v>63</v>
      </c>
      <c r="C38" s="46"/>
      <c r="D38" s="47">
        <f>D39</f>
        <v>636400</v>
      </c>
      <c r="E38" s="47">
        <f>E39</f>
        <v>646400</v>
      </c>
    </row>
    <row r="39" spans="1:8" s="37" customFormat="1" ht="31.5" x14ac:dyDescent="0.25">
      <c r="A39" s="12" t="s">
        <v>131</v>
      </c>
      <c r="B39" s="13" t="s">
        <v>96</v>
      </c>
      <c r="C39" s="13"/>
      <c r="D39" s="14">
        <f>D43+D48+D40</f>
        <v>636400</v>
      </c>
      <c r="E39" s="14">
        <f>E43+E48+E40</f>
        <v>646400</v>
      </c>
    </row>
    <row r="40" spans="1:8" s="7" customFormat="1" ht="15.75" x14ac:dyDescent="0.25">
      <c r="A40" s="61" t="s">
        <v>149</v>
      </c>
      <c r="B40" s="58" t="s">
        <v>150</v>
      </c>
      <c r="C40" s="58"/>
      <c r="D40" s="59">
        <f>D41</f>
        <v>100000</v>
      </c>
      <c r="E40" s="59">
        <f>E41</f>
        <v>100000</v>
      </c>
    </row>
    <row r="41" spans="1:8" s="7" customFormat="1" ht="31.5" x14ac:dyDescent="0.25">
      <c r="A41" s="18" t="s">
        <v>22</v>
      </c>
      <c r="B41" s="21" t="s">
        <v>150</v>
      </c>
      <c r="C41" s="10" t="s">
        <v>9</v>
      </c>
      <c r="D41" s="11">
        <f>D42</f>
        <v>100000</v>
      </c>
      <c r="E41" s="11">
        <f>E42</f>
        <v>100000</v>
      </c>
    </row>
    <row r="42" spans="1:8" s="7" customFormat="1" ht="31.5" x14ac:dyDescent="0.25">
      <c r="A42" s="18" t="s">
        <v>23</v>
      </c>
      <c r="B42" s="21" t="s">
        <v>150</v>
      </c>
      <c r="C42" s="10" t="s">
        <v>11</v>
      </c>
      <c r="D42" s="11">
        <v>100000</v>
      </c>
      <c r="E42" s="11">
        <v>100000</v>
      </c>
    </row>
    <row r="43" spans="1:8" s="7" customFormat="1" ht="15.75" x14ac:dyDescent="0.25">
      <c r="A43" s="60" t="s">
        <v>25</v>
      </c>
      <c r="B43" s="58" t="s">
        <v>97</v>
      </c>
      <c r="C43" s="58"/>
      <c r="D43" s="59">
        <f>D44+D46</f>
        <v>252000</v>
      </c>
      <c r="E43" s="59">
        <f>E44+E46</f>
        <v>262000</v>
      </c>
    </row>
    <row r="44" spans="1:8" s="37" customFormat="1" ht="63" x14ac:dyDescent="0.25">
      <c r="A44" s="20" t="s">
        <v>4</v>
      </c>
      <c r="B44" s="21" t="s">
        <v>97</v>
      </c>
      <c r="C44" s="10" t="s">
        <v>5</v>
      </c>
      <c r="D44" s="11">
        <f>D45</f>
        <v>162000</v>
      </c>
      <c r="E44" s="11">
        <f>E45</f>
        <v>162000</v>
      </c>
    </row>
    <row r="45" spans="1:8" s="7" customFormat="1" ht="63" x14ac:dyDescent="0.25">
      <c r="A45" s="25" t="s">
        <v>26</v>
      </c>
      <c r="B45" s="21" t="s">
        <v>97</v>
      </c>
      <c r="C45" s="10" t="s">
        <v>7</v>
      </c>
      <c r="D45" s="11">
        <v>162000</v>
      </c>
      <c r="E45" s="11">
        <v>162000</v>
      </c>
    </row>
    <row r="46" spans="1:8" s="7" customFormat="1" ht="15.75" x14ac:dyDescent="0.25">
      <c r="A46" s="27" t="s">
        <v>27</v>
      </c>
      <c r="B46" s="21" t="s">
        <v>97</v>
      </c>
      <c r="C46" s="10" t="s">
        <v>9</v>
      </c>
      <c r="D46" s="11">
        <f t="shared" ref="D46:E46" si="3">D47</f>
        <v>90000</v>
      </c>
      <c r="E46" s="11">
        <f t="shared" si="3"/>
        <v>100000</v>
      </c>
    </row>
    <row r="47" spans="1:8" s="50" customFormat="1" ht="31.5" x14ac:dyDescent="0.25">
      <c r="A47" s="25" t="s">
        <v>28</v>
      </c>
      <c r="B47" s="21" t="s">
        <v>97</v>
      </c>
      <c r="C47" s="10" t="s">
        <v>11</v>
      </c>
      <c r="D47" s="11">
        <v>90000</v>
      </c>
      <c r="E47" s="11">
        <v>100000</v>
      </c>
      <c r="F47" s="48"/>
      <c r="G47" s="49"/>
      <c r="H47" s="49"/>
    </row>
    <row r="48" spans="1:8" s="15" customFormat="1" ht="25.5" x14ac:dyDescent="0.25">
      <c r="A48" s="60" t="s">
        <v>64</v>
      </c>
      <c r="B48" s="58" t="s">
        <v>98</v>
      </c>
      <c r="C48" s="58"/>
      <c r="D48" s="59">
        <f>D49</f>
        <v>284400</v>
      </c>
      <c r="E48" s="59">
        <f>E49</f>
        <v>284400</v>
      </c>
    </row>
    <row r="49" spans="1:8" s="37" customFormat="1" ht="15.75" x14ac:dyDescent="0.25">
      <c r="A49" s="27" t="s">
        <v>70</v>
      </c>
      <c r="B49" s="21" t="s">
        <v>98</v>
      </c>
      <c r="C49" s="10" t="s">
        <v>9</v>
      </c>
      <c r="D49" s="11">
        <f>D50</f>
        <v>284400</v>
      </c>
      <c r="E49" s="11">
        <f>E50</f>
        <v>284400</v>
      </c>
    </row>
    <row r="50" spans="1:8" s="7" customFormat="1" ht="15.75" x14ac:dyDescent="0.25">
      <c r="A50" s="25" t="s">
        <v>71</v>
      </c>
      <c r="B50" s="21" t="s">
        <v>98</v>
      </c>
      <c r="C50" s="10" t="s">
        <v>11</v>
      </c>
      <c r="D50" s="11">
        <v>284400</v>
      </c>
      <c r="E50" s="11">
        <v>284400</v>
      </c>
    </row>
    <row r="51" spans="1:8" s="7" customFormat="1" ht="27" x14ac:dyDescent="0.25">
      <c r="A51" s="51" t="s">
        <v>76</v>
      </c>
      <c r="B51" s="46" t="s">
        <v>86</v>
      </c>
      <c r="C51" s="46"/>
      <c r="D51" s="47">
        <f t="shared" ref="D51:E54" si="4">D52</f>
        <v>250000</v>
      </c>
      <c r="E51" s="47">
        <f t="shared" si="4"/>
        <v>250000</v>
      </c>
    </row>
    <row r="52" spans="1:8" s="50" customFormat="1" ht="47.25" x14ac:dyDescent="0.25">
      <c r="A52" s="31" t="s">
        <v>132</v>
      </c>
      <c r="B52" s="13" t="s">
        <v>117</v>
      </c>
      <c r="C52" s="13"/>
      <c r="D52" s="14">
        <f t="shared" si="4"/>
        <v>250000</v>
      </c>
      <c r="E52" s="14">
        <f t="shared" si="4"/>
        <v>250000</v>
      </c>
      <c r="F52" s="48"/>
      <c r="G52" s="49"/>
      <c r="H52" s="49"/>
    </row>
    <row r="53" spans="1:8" s="15" customFormat="1" ht="15.75" x14ac:dyDescent="0.25">
      <c r="A53" s="60" t="s">
        <v>73</v>
      </c>
      <c r="B53" s="58" t="s">
        <v>118</v>
      </c>
      <c r="C53" s="58"/>
      <c r="D53" s="59">
        <f t="shared" si="4"/>
        <v>250000</v>
      </c>
      <c r="E53" s="59">
        <f t="shared" si="4"/>
        <v>250000</v>
      </c>
    </row>
    <row r="54" spans="1:8" s="37" customFormat="1" ht="31.5" x14ac:dyDescent="0.25">
      <c r="A54" s="16" t="s">
        <v>8</v>
      </c>
      <c r="B54" s="10" t="s">
        <v>118</v>
      </c>
      <c r="C54" s="10" t="s">
        <v>9</v>
      </c>
      <c r="D54" s="11">
        <f t="shared" si="4"/>
        <v>250000</v>
      </c>
      <c r="E54" s="11">
        <f t="shared" si="4"/>
        <v>250000</v>
      </c>
    </row>
    <row r="55" spans="1:8" s="7" customFormat="1" ht="31.5" x14ac:dyDescent="0.25">
      <c r="A55" s="16" t="s">
        <v>10</v>
      </c>
      <c r="B55" s="10" t="s">
        <v>118</v>
      </c>
      <c r="C55" s="10" t="s">
        <v>11</v>
      </c>
      <c r="D55" s="11">
        <v>250000</v>
      </c>
      <c r="E55" s="11">
        <v>250000</v>
      </c>
    </row>
    <row r="56" spans="1:8" s="7" customFormat="1" ht="27" x14ac:dyDescent="0.25">
      <c r="A56" s="51" t="s">
        <v>80</v>
      </c>
      <c r="B56" s="46" t="s">
        <v>82</v>
      </c>
      <c r="C56" s="46"/>
      <c r="D56" s="47">
        <f>D57</f>
        <v>500000</v>
      </c>
      <c r="E56" s="47">
        <f>E57</f>
        <v>500000</v>
      </c>
    </row>
    <row r="57" spans="1:8" s="7" customFormat="1" ht="31.5" x14ac:dyDescent="0.25">
      <c r="A57" s="17" t="s">
        <v>133</v>
      </c>
      <c r="B57" s="19" t="s">
        <v>99</v>
      </c>
      <c r="C57" s="13"/>
      <c r="D57" s="14">
        <f>D58</f>
        <v>500000</v>
      </c>
      <c r="E57" s="14">
        <f>E58</f>
        <v>500000</v>
      </c>
    </row>
    <row r="58" spans="1:8" s="50" customFormat="1" ht="15.75" x14ac:dyDescent="0.25">
      <c r="A58" s="60" t="s">
        <v>29</v>
      </c>
      <c r="B58" s="58" t="s">
        <v>100</v>
      </c>
      <c r="C58" s="58"/>
      <c r="D58" s="59">
        <v>500000</v>
      </c>
      <c r="E58" s="59">
        <v>500000</v>
      </c>
      <c r="F58" s="48"/>
      <c r="G58" s="49"/>
      <c r="H58" s="49"/>
    </row>
    <row r="59" spans="1:8" s="15" customFormat="1" ht="15.75" x14ac:dyDescent="0.25">
      <c r="A59" s="28" t="s">
        <v>12</v>
      </c>
      <c r="B59" s="24" t="s">
        <v>100</v>
      </c>
      <c r="C59" s="24" t="s">
        <v>13</v>
      </c>
      <c r="D59" s="11">
        <f>D60</f>
        <v>500000</v>
      </c>
      <c r="E59" s="11">
        <f>E60</f>
        <v>500000</v>
      </c>
    </row>
    <row r="60" spans="1:8" s="37" customFormat="1" ht="47.25" x14ac:dyDescent="0.25">
      <c r="A60" s="18" t="s">
        <v>30</v>
      </c>
      <c r="B60" s="24" t="s">
        <v>100</v>
      </c>
      <c r="C60" s="24" t="s">
        <v>31</v>
      </c>
      <c r="D60" s="11">
        <f>D61</f>
        <v>500000</v>
      </c>
      <c r="E60" s="11">
        <f>E61</f>
        <v>500000</v>
      </c>
    </row>
    <row r="61" spans="1:8" s="7" customFormat="1" ht="31.5" x14ac:dyDescent="0.25">
      <c r="A61" s="18" t="s">
        <v>32</v>
      </c>
      <c r="B61" s="24" t="s">
        <v>100</v>
      </c>
      <c r="C61" s="24" t="s">
        <v>31</v>
      </c>
      <c r="D61" s="11">
        <v>500000</v>
      </c>
      <c r="E61" s="11">
        <v>500000</v>
      </c>
    </row>
    <row r="62" spans="1:8" s="7" customFormat="1" ht="27" x14ac:dyDescent="0.25">
      <c r="A62" s="51" t="s">
        <v>78</v>
      </c>
      <c r="B62" s="46" t="s">
        <v>84</v>
      </c>
      <c r="C62" s="46"/>
      <c r="D62" s="47">
        <f>D63</f>
        <v>21279524</v>
      </c>
      <c r="E62" s="47">
        <f>E63</f>
        <v>21115981</v>
      </c>
    </row>
    <row r="63" spans="1:8" s="37" customFormat="1" ht="31.5" x14ac:dyDescent="0.25">
      <c r="A63" s="29" t="s">
        <v>134</v>
      </c>
      <c r="B63" s="13" t="s">
        <v>110</v>
      </c>
      <c r="C63" s="13"/>
      <c r="D63" s="14">
        <f>D64+D67+D70+D73</f>
        <v>21279524</v>
      </c>
      <c r="E63" s="14">
        <f>E64+E67+E70+E73</f>
        <v>21115981</v>
      </c>
    </row>
    <row r="64" spans="1:8" s="7" customFormat="1" ht="15.75" x14ac:dyDescent="0.25">
      <c r="A64" s="60" t="s">
        <v>34</v>
      </c>
      <c r="B64" s="58" t="s">
        <v>112</v>
      </c>
      <c r="C64" s="58"/>
      <c r="D64" s="59">
        <f>D65</f>
        <v>4586511</v>
      </c>
      <c r="E64" s="59">
        <f>E65</f>
        <v>4046299</v>
      </c>
    </row>
    <row r="65" spans="1:8" s="7" customFormat="1" ht="31.5" x14ac:dyDescent="0.25">
      <c r="A65" s="20" t="s">
        <v>8</v>
      </c>
      <c r="B65" s="10" t="s">
        <v>112</v>
      </c>
      <c r="C65" s="10" t="s">
        <v>9</v>
      </c>
      <c r="D65" s="11">
        <f t="shared" ref="D65:E65" si="5">D66</f>
        <v>4586511</v>
      </c>
      <c r="E65" s="11">
        <f t="shared" si="5"/>
        <v>4046299</v>
      </c>
    </row>
    <row r="66" spans="1:8" s="37" customFormat="1" ht="31.5" x14ac:dyDescent="0.25">
      <c r="A66" s="25" t="s">
        <v>10</v>
      </c>
      <c r="B66" s="10" t="s">
        <v>112</v>
      </c>
      <c r="C66" s="10" t="s">
        <v>11</v>
      </c>
      <c r="D66" s="11">
        <v>4586511</v>
      </c>
      <c r="E66" s="11">
        <v>4046299</v>
      </c>
    </row>
    <row r="67" spans="1:8" s="7" customFormat="1" ht="15.75" x14ac:dyDescent="0.25">
      <c r="A67" s="60" t="s">
        <v>72</v>
      </c>
      <c r="B67" s="58" t="s">
        <v>113</v>
      </c>
      <c r="C67" s="58"/>
      <c r="D67" s="59">
        <f t="shared" ref="D67:E68" si="6">D68</f>
        <v>1400000</v>
      </c>
      <c r="E67" s="59">
        <f t="shared" si="6"/>
        <v>1400000</v>
      </c>
    </row>
    <row r="68" spans="1:8" s="7" customFormat="1" ht="31.5" x14ac:dyDescent="0.25">
      <c r="A68" s="20" t="s">
        <v>8</v>
      </c>
      <c r="B68" s="10" t="s">
        <v>113</v>
      </c>
      <c r="C68" s="10" t="s">
        <v>9</v>
      </c>
      <c r="D68" s="11">
        <f t="shared" si="6"/>
        <v>1400000</v>
      </c>
      <c r="E68" s="11">
        <f t="shared" si="6"/>
        <v>1400000</v>
      </c>
    </row>
    <row r="69" spans="1:8" s="37" customFormat="1" ht="31.5" x14ac:dyDescent="0.25">
      <c r="A69" s="25" t="s">
        <v>10</v>
      </c>
      <c r="B69" s="10" t="s">
        <v>113</v>
      </c>
      <c r="C69" s="10" t="s">
        <v>11</v>
      </c>
      <c r="D69" s="11">
        <v>1400000</v>
      </c>
      <c r="E69" s="11">
        <v>1400000</v>
      </c>
    </row>
    <row r="70" spans="1:8" s="7" customFormat="1" ht="15.75" x14ac:dyDescent="0.25">
      <c r="A70" s="60" t="s">
        <v>111</v>
      </c>
      <c r="B70" s="58" t="s">
        <v>114</v>
      </c>
      <c r="C70" s="58"/>
      <c r="D70" s="59">
        <f>D71</f>
        <v>1850000</v>
      </c>
      <c r="E70" s="59">
        <f>E71</f>
        <v>1850000</v>
      </c>
    </row>
    <row r="71" spans="1:8" s="7" customFormat="1" ht="31.5" x14ac:dyDescent="0.25">
      <c r="A71" s="20" t="s">
        <v>8</v>
      </c>
      <c r="B71" s="10" t="s">
        <v>114</v>
      </c>
      <c r="C71" s="10" t="s">
        <v>9</v>
      </c>
      <c r="D71" s="11">
        <f t="shared" ref="D71:E71" si="7">D72</f>
        <v>1850000</v>
      </c>
      <c r="E71" s="11">
        <f t="shared" si="7"/>
        <v>1850000</v>
      </c>
    </row>
    <row r="72" spans="1:8" s="37" customFormat="1" ht="31.5" x14ac:dyDescent="0.25">
      <c r="A72" s="25" t="s">
        <v>10</v>
      </c>
      <c r="B72" s="10" t="s">
        <v>114</v>
      </c>
      <c r="C72" s="10" t="s">
        <v>11</v>
      </c>
      <c r="D72" s="11">
        <v>1850000</v>
      </c>
      <c r="E72" s="11">
        <v>1850000</v>
      </c>
    </row>
    <row r="73" spans="1:8" s="15" customFormat="1" ht="15.75" x14ac:dyDescent="0.25">
      <c r="A73" s="60" t="s">
        <v>35</v>
      </c>
      <c r="B73" s="58" t="s">
        <v>115</v>
      </c>
      <c r="C73" s="58"/>
      <c r="D73" s="59">
        <f>D74</f>
        <v>13443013</v>
      </c>
      <c r="E73" s="59">
        <f>E74</f>
        <v>13819682</v>
      </c>
    </row>
    <row r="74" spans="1:8" s="37" customFormat="1" ht="31.5" x14ac:dyDescent="0.25">
      <c r="A74" s="20" t="s">
        <v>8</v>
      </c>
      <c r="B74" s="10" t="s">
        <v>115</v>
      </c>
      <c r="C74" s="10" t="s">
        <v>9</v>
      </c>
      <c r="D74" s="11">
        <f>D75</f>
        <v>13443013</v>
      </c>
      <c r="E74" s="11">
        <f>E75</f>
        <v>13819682</v>
      </c>
    </row>
    <row r="75" spans="1:8" s="7" customFormat="1" ht="31.5" x14ac:dyDescent="0.25">
      <c r="A75" s="25" t="s">
        <v>10</v>
      </c>
      <c r="B75" s="10" t="s">
        <v>115</v>
      </c>
      <c r="C75" s="10" t="s">
        <v>11</v>
      </c>
      <c r="D75" s="11">
        <f>6293623+1780387+3000000+3000000-630997</f>
        <v>13443013</v>
      </c>
      <c r="E75" s="11">
        <f>6668835+1781844+3000000+3000000-630997</f>
        <v>13819682</v>
      </c>
    </row>
    <row r="76" spans="1:8" s="7" customFormat="1" ht="40.5" x14ac:dyDescent="0.25">
      <c r="A76" s="51" t="s">
        <v>75</v>
      </c>
      <c r="B76" s="46" t="s">
        <v>87</v>
      </c>
      <c r="C76" s="46"/>
      <c r="D76" s="47">
        <f t="shared" ref="D76:E79" si="8">D77</f>
        <v>612000</v>
      </c>
      <c r="E76" s="47">
        <f t="shared" si="8"/>
        <v>612000</v>
      </c>
    </row>
    <row r="77" spans="1:8" s="50" customFormat="1" ht="31.5" x14ac:dyDescent="0.25">
      <c r="A77" s="31" t="s">
        <v>135</v>
      </c>
      <c r="B77" s="13" t="s">
        <v>120</v>
      </c>
      <c r="C77" s="13"/>
      <c r="D77" s="14">
        <f t="shared" si="8"/>
        <v>612000</v>
      </c>
      <c r="E77" s="14">
        <f t="shared" si="8"/>
        <v>612000</v>
      </c>
      <c r="F77" s="48"/>
      <c r="G77" s="49"/>
      <c r="H77" s="49"/>
    </row>
    <row r="78" spans="1:8" s="15" customFormat="1" ht="15.75" x14ac:dyDescent="0.25">
      <c r="A78" s="60" t="s">
        <v>74</v>
      </c>
      <c r="B78" s="58" t="s">
        <v>123</v>
      </c>
      <c r="C78" s="58"/>
      <c r="D78" s="59">
        <f t="shared" si="8"/>
        <v>612000</v>
      </c>
      <c r="E78" s="59">
        <f t="shared" si="8"/>
        <v>612000</v>
      </c>
    </row>
    <row r="79" spans="1:8" s="37" customFormat="1" ht="31.5" x14ac:dyDescent="0.25">
      <c r="A79" s="16" t="s">
        <v>8</v>
      </c>
      <c r="B79" s="10" t="s">
        <v>123</v>
      </c>
      <c r="C79" s="10" t="s">
        <v>9</v>
      </c>
      <c r="D79" s="11">
        <f t="shared" si="8"/>
        <v>612000</v>
      </c>
      <c r="E79" s="11">
        <f t="shared" si="8"/>
        <v>612000</v>
      </c>
    </row>
    <row r="80" spans="1:8" s="7" customFormat="1" ht="31.5" x14ac:dyDescent="0.25">
      <c r="A80" s="16" t="s">
        <v>10</v>
      </c>
      <c r="B80" s="10" t="s">
        <v>123</v>
      </c>
      <c r="C80" s="6">
        <v>240</v>
      </c>
      <c r="D80" s="11">
        <f>600000+12000</f>
        <v>612000</v>
      </c>
      <c r="E80" s="11">
        <f>600000+12000</f>
        <v>612000</v>
      </c>
    </row>
    <row r="81" spans="1:8" s="7" customFormat="1" ht="27" x14ac:dyDescent="0.25">
      <c r="A81" s="51" t="s">
        <v>183</v>
      </c>
      <c r="B81" s="46" t="s">
        <v>65</v>
      </c>
      <c r="C81" s="46"/>
      <c r="D81" s="47">
        <f>D82</f>
        <v>14164957</v>
      </c>
      <c r="E81" s="47">
        <f>E82</f>
        <v>14164957</v>
      </c>
    </row>
    <row r="82" spans="1:8" s="37" customFormat="1" ht="31.5" x14ac:dyDescent="0.25">
      <c r="A82" s="17" t="s">
        <v>136</v>
      </c>
      <c r="B82" s="19" t="s">
        <v>101</v>
      </c>
      <c r="C82" s="13"/>
      <c r="D82" s="14">
        <f>D83+D86+D92+D95+D89</f>
        <v>14164957</v>
      </c>
      <c r="E82" s="14">
        <f>E83+E86+E92+E95+E89</f>
        <v>14164957</v>
      </c>
    </row>
    <row r="83" spans="1:8" s="7" customFormat="1" ht="15.75" x14ac:dyDescent="0.25">
      <c r="A83" s="60" t="s">
        <v>168</v>
      </c>
      <c r="B83" s="58" t="s">
        <v>102</v>
      </c>
      <c r="C83" s="58"/>
      <c r="D83" s="59">
        <f>D84</f>
        <v>10750000</v>
      </c>
      <c r="E83" s="59">
        <f>E84</f>
        <v>10750000</v>
      </c>
    </row>
    <row r="84" spans="1:8" s="7" customFormat="1" ht="31.5" x14ac:dyDescent="0.25">
      <c r="A84" s="20" t="s">
        <v>8</v>
      </c>
      <c r="B84" s="10" t="s">
        <v>102</v>
      </c>
      <c r="C84" s="10" t="s">
        <v>9</v>
      </c>
      <c r="D84" s="11">
        <f>D85</f>
        <v>10750000</v>
      </c>
      <c r="E84" s="11">
        <f>E85</f>
        <v>10750000</v>
      </c>
    </row>
    <row r="85" spans="1:8" s="37" customFormat="1" ht="31.5" x14ac:dyDescent="0.25">
      <c r="A85" s="25" t="s">
        <v>10</v>
      </c>
      <c r="B85" s="10" t="s">
        <v>102</v>
      </c>
      <c r="C85" s="10" t="s">
        <v>11</v>
      </c>
      <c r="D85" s="11">
        <v>10750000</v>
      </c>
      <c r="E85" s="11">
        <v>10750000</v>
      </c>
    </row>
    <row r="86" spans="1:8" s="7" customFormat="1" ht="15.75" x14ac:dyDescent="0.25">
      <c r="A86" s="60" t="s">
        <v>66</v>
      </c>
      <c r="B86" s="58" t="s">
        <v>103</v>
      </c>
      <c r="C86" s="58"/>
      <c r="D86" s="59">
        <f t="shared" ref="D86:E96" si="9">D87</f>
        <v>1500000</v>
      </c>
      <c r="E86" s="59">
        <f t="shared" si="9"/>
        <v>1500000</v>
      </c>
    </row>
    <row r="87" spans="1:8" s="7" customFormat="1" ht="31.5" x14ac:dyDescent="0.25">
      <c r="A87" s="20" t="s">
        <v>8</v>
      </c>
      <c r="B87" s="10" t="s">
        <v>103</v>
      </c>
      <c r="C87" s="10" t="s">
        <v>9</v>
      </c>
      <c r="D87" s="11">
        <f t="shared" si="9"/>
        <v>1500000</v>
      </c>
      <c r="E87" s="11">
        <f t="shared" si="9"/>
        <v>1500000</v>
      </c>
    </row>
    <row r="88" spans="1:8" s="37" customFormat="1" ht="31.5" x14ac:dyDescent="0.25">
      <c r="A88" s="25" t="s">
        <v>10</v>
      </c>
      <c r="B88" s="10" t="s">
        <v>103</v>
      </c>
      <c r="C88" s="10" t="s">
        <v>11</v>
      </c>
      <c r="D88" s="11">
        <v>1500000</v>
      </c>
      <c r="E88" s="11">
        <v>1500000</v>
      </c>
    </row>
    <row r="89" spans="1:8" s="7" customFormat="1" ht="15.75" x14ac:dyDescent="0.25">
      <c r="A89" s="60" t="s">
        <v>140</v>
      </c>
      <c r="B89" s="58" t="s">
        <v>139</v>
      </c>
      <c r="C89" s="58"/>
      <c r="D89" s="59">
        <f t="shared" si="9"/>
        <v>300000</v>
      </c>
      <c r="E89" s="59">
        <f t="shared" si="9"/>
        <v>300000</v>
      </c>
    </row>
    <row r="90" spans="1:8" s="7" customFormat="1" ht="31.5" x14ac:dyDescent="0.25">
      <c r="A90" s="20" t="s">
        <v>8</v>
      </c>
      <c r="B90" s="10" t="s">
        <v>139</v>
      </c>
      <c r="C90" s="10" t="s">
        <v>9</v>
      </c>
      <c r="D90" s="11">
        <f t="shared" si="9"/>
        <v>300000</v>
      </c>
      <c r="E90" s="11">
        <f t="shared" si="9"/>
        <v>300000</v>
      </c>
    </row>
    <row r="91" spans="1:8" s="37" customFormat="1" ht="31.5" x14ac:dyDescent="0.25">
      <c r="A91" s="25" t="s">
        <v>10</v>
      </c>
      <c r="B91" s="10" t="s">
        <v>139</v>
      </c>
      <c r="C91" s="10" t="s">
        <v>11</v>
      </c>
      <c r="D91" s="11">
        <v>300000</v>
      </c>
      <c r="E91" s="11">
        <v>300000</v>
      </c>
    </row>
    <row r="92" spans="1:8" s="7" customFormat="1" ht="25.5" x14ac:dyDescent="0.25">
      <c r="A92" s="60" t="s">
        <v>167</v>
      </c>
      <c r="B92" s="58" t="s">
        <v>104</v>
      </c>
      <c r="C92" s="58"/>
      <c r="D92" s="59">
        <f t="shared" si="9"/>
        <v>1414957</v>
      </c>
      <c r="E92" s="59">
        <f t="shared" si="9"/>
        <v>1414957</v>
      </c>
    </row>
    <row r="93" spans="1:8" s="7" customFormat="1" ht="31.5" x14ac:dyDescent="0.25">
      <c r="A93" s="20" t="s">
        <v>8</v>
      </c>
      <c r="B93" s="10" t="s">
        <v>104</v>
      </c>
      <c r="C93" s="10" t="s">
        <v>9</v>
      </c>
      <c r="D93" s="11">
        <f>D94</f>
        <v>1414957</v>
      </c>
      <c r="E93" s="11">
        <f>E94</f>
        <v>1414957</v>
      </c>
    </row>
    <row r="94" spans="1:8" s="50" customFormat="1" ht="31.5" x14ac:dyDescent="0.25">
      <c r="A94" s="25" t="s">
        <v>10</v>
      </c>
      <c r="B94" s="10" t="s">
        <v>104</v>
      </c>
      <c r="C94" s="10" t="s">
        <v>11</v>
      </c>
      <c r="D94" s="11">
        <v>1414957</v>
      </c>
      <c r="E94" s="11">
        <v>1414957</v>
      </c>
      <c r="F94" s="48"/>
      <c r="G94" s="49"/>
      <c r="H94" s="49"/>
    </row>
    <row r="95" spans="1:8" s="7" customFormat="1" ht="15.75" x14ac:dyDescent="0.25">
      <c r="A95" s="60" t="s">
        <v>67</v>
      </c>
      <c r="B95" s="58" t="s">
        <v>105</v>
      </c>
      <c r="C95" s="58"/>
      <c r="D95" s="59">
        <f t="shared" si="9"/>
        <v>200000</v>
      </c>
      <c r="E95" s="59">
        <f t="shared" si="9"/>
        <v>200000</v>
      </c>
    </row>
    <row r="96" spans="1:8" s="37" customFormat="1" ht="31.5" x14ac:dyDescent="0.25">
      <c r="A96" s="20" t="s">
        <v>8</v>
      </c>
      <c r="B96" s="10" t="s">
        <v>105</v>
      </c>
      <c r="C96" s="10" t="s">
        <v>9</v>
      </c>
      <c r="D96" s="11">
        <f t="shared" si="9"/>
        <v>200000</v>
      </c>
      <c r="E96" s="11">
        <f t="shared" si="9"/>
        <v>200000</v>
      </c>
    </row>
    <row r="97" spans="1:5" s="7" customFormat="1" ht="31.5" x14ac:dyDescent="0.25">
      <c r="A97" s="25" t="s">
        <v>10</v>
      </c>
      <c r="B97" s="10" t="s">
        <v>105</v>
      </c>
      <c r="C97" s="10" t="s">
        <v>11</v>
      </c>
      <c r="D97" s="11">
        <v>200000</v>
      </c>
      <c r="E97" s="11">
        <v>200000</v>
      </c>
    </row>
    <row r="98" spans="1:5" s="7" customFormat="1" ht="40.5" x14ac:dyDescent="0.25">
      <c r="A98" s="45" t="s">
        <v>151</v>
      </c>
      <c r="B98" s="46" t="s">
        <v>62</v>
      </c>
      <c r="C98" s="46"/>
      <c r="D98" s="47">
        <f>D99+D103+D114+D118</f>
        <v>3034000</v>
      </c>
      <c r="E98" s="47">
        <f>E99+E103+E114+E118</f>
        <v>3034000</v>
      </c>
    </row>
    <row r="99" spans="1:5" s="7" customFormat="1" ht="25.5" x14ac:dyDescent="0.25">
      <c r="A99" s="52" t="s">
        <v>172</v>
      </c>
      <c r="B99" s="53" t="s">
        <v>92</v>
      </c>
      <c r="C99" s="52"/>
      <c r="D99" s="54">
        <f t="shared" ref="D99:E101" si="10">D100</f>
        <v>425000</v>
      </c>
      <c r="E99" s="54">
        <f t="shared" si="10"/>
        <v>425000</v>
      </c>
    </row>
    <row r="100" spans="1:5" s="37" customFormat="1" ht="15.75" x14ac:dyDescent="0.25">
      <c r="A100" s="60" t="s">
        <v>152</v>
      </c>
      <c r="B100" s="58" t="s">
        <v>93</v>
      </c>
      <c r="C100" s="58"/>
      <c r="D100" s="59">
        <f t="shared" si="10"/>
        <v>425000</v>
      </c>
      <c r="E100" s="59">
        <f t="shared" si="10"/>
        <v>425000</v>
      </c>
    </row>
    <row r="101" spans="1:5" s="7" customFormat="1" ht="31.5" x14ac:dyDescent="0.25">
      <c r="A101" s="16" t="s">
        <v>8</v>
      </c>
      <c r="B101" s="10" t="s">
        <v>93</v>
      </c>
      <c r="C101" s="6">
        <v>200</v>
      </c>
      <c r="D101" s="11">
        <f t="shared" si="10"/>
        <v>425000</v>
      </c>
      <c r="E101" s="11">
        <f t="shared" si="10"/>
        <v>425000</v>
      </c>
    </row>
    <row r="102" spans="1:5" s="7" customFormat="1" ht="31.5" x14ac:dyDescent="0.25">
      <c r="A102" s="23" t="s">
        <v>10</v>
      </c>
      <c r="B102" s="10" t="s">
        <v>93</v>
      </c>
      <c r="C102" s="6">
        <v>240</v>
      </c>
      <c r="D102" s="11">
        <v>425000</v>
      </c>
      <c r="E102" s="11">
        <v>425000</v>
      </c>
    </row>
    <row r="103" spans="1:5" s="37" customFormat="1" ht="25.5" x14ac:dyDescent="0.25">
      <c r="A103" s="52" t="s">
        <v>173</v>
      </c>
      <c r="B103" s="53" t="s">
        <v>154</v>
      </c>
      <c r="C103" s="52"/>
      <c r="D103" s="55">
        <f>D104+D107+D111</f>
        <v>1059000</v>
      </c>
      <c r="E103" s="55">
        <f>E104+E107+E111</f>
        <v>1059000</v>
      </c>
    </row>
    <row r="104" spans="1:5" s="7" customFormat="1" ht="15.75" x14ac:dyDescent="0.25">
      <c r="A104" s="60" t="s">
        <v>153</v>
      </c>
      <c r="B104" s="58" t="s">
        <v>155</v>
      </c>
      <c r="C104" s="58"/>
      <c r="D104" s="59">
        <f>D105</f>
        <v>924000</v>
      </c>
      <c r="E104" s="59">
        <f>E105</f>
        <v>924000</v>
      </c>
    </row>
    <row r="105" spans="1:5" s="7" customFormat="1" ht="31.5" x14ac:dyDescent="0.25">
      <c r="A105" s="16" t="s">
        <v>8</v>
      </c>
      <c r="B105" s="10" t="s">
        <v>155</v>
      </c>
      <c r="C105" s="6">
        <v>200</v>
      </c>
      <c r="D105" s="11">
        <f>D106</f>
        <v>924000</v>
      </c>
      <c r="E105" s="11">
        <f>E106</f>
        <v>924000</v>
      </c>
    </row>
    <row r="106" spans="1:5" s="37" customFormat="1" ht="31.5" x14ac:dyDescent="0.25">
      <c r="A106" s="23" t="s">
        <v>10</v>
      </c>
      <c r="B106" s="10" t="s">
        <v>155</v>
      </c>
      <c r="C106" s="6">
        <v>240</v>
      </c>
      <c r="D106" s="11">
        <v>924000</v>
      </c>
      <c r="E106" s="11">
        <v>924000</v>
      </c>
    </row>
    <row r="107" spans="1:5" s="7" customFormat="1" ht="15.75" x14ac:dyDescent="0.25">
      <c r="A107" s="60" t="s">
        <v>37</v>
      </c>
      <c r="B107" s="58" t="s">
        <v>156</v>
      </c>
      <c r="C107" s="58"/>
      <c r="D107" s="59">
        <f>D108</f>
        <v>35000</v>
      </c>
      <c r="E107" s="59">
        <f>E108</f>
        <v>35000</v>
      </c>
    </row>
    <row r="108" spans="1:5" s="7" customFormat="1" ht="15.75" x14ac:dyDescent="0.25">
      <c r="A108" s="5" t="s">
        <v>38</v>
      </c>
      <c r="B108" s="10" t="s">
        <v>156</v>
      </c>
      <c r="C108" s="6">
        <v>300</v>
      </c>
      <c r="D108" s="11">
        <f>D109</f>
        <v>35000</v>
      </c>
      <c r="E108" s="11">
        <f>E109</f>
        <v>35000</v>
      </c>
    </row>
    <row r="109" spans="1:5" s="7" customFormat="1" ht="15.75" x14ac:dyDescent="0.25">
      <c r="A109" s="5" t="s">
        <v>39</v>
      </c>
      <c r="B109" s="10" t="s">
        <v>156</v>
      </c>
      <c r="C109" s="6">
        <v>360</v>
      </c>
      <c r="D109" s="11">
        <v>35000</v>
      </c>
      <c r="E109" s="11">
        <v>35000</v>
      </c>
    </row>
    <row r="110" spans="1:5" s="37" customFormat="1" ht="15.75" x14ac:dyDescent="0.25">
      <c r="A110" s="52" t="s">
        <v>166</v>
      </c>
      <c r="B110" s="53" t="s">
        <v>157</v>
      </c>
      <c r="C110" s="52"/>
      <c r="D110" s="54">
        <f t="shared" ref="D110:E112" si="11">D111</f>
        <v>100000</v>
      </c>
      <c r="E110" s="54">
        <f t="shared" si="11"/>
        <v>100000</v>
      </c>
    </row>
    <row r="111" spans="1:5" s="7" customFormat="1" ht="15.75" x14ac:dyDescent="0.25">
      <c r="A111" s="60" t="s">
        <v>40</v>
      </c>
      <c r="B111" s="58" t="s">
        <v>157</v>
      </c>
      <c r="C111" s="58"/>
      <c r="D111" s="59">
        <f t="shared" si="11"/>
        <v>100000</v>
      </c>
      <c r="E111" s="59">
        <f t="shared" si="11"/>
        <v>100000</v>
      </c>
    </row>
    <row r="112" spans="1:5" s="7" customFormat="1" ht="31.5" x14ac:dyDescent="0.25">
      <c r="A112" s="20" t="s">
        <v>8</v>
      </c>
      <c r="B112" s="10" t="s">
        <v>157</v>
      </c>
      <c r="C112" s="10" t="s">
        <v>9</v>
      </c>
      <c r="D112" s="11">
        <f t="shared" si="11"/>
        <v>100000</v>
      </c>
      <c r="E112" s="11">
        <f t="shared" si="11"/>
        <v>100000</v>
      </c>
    </row>
    <row r="113" spans="1:8" s="7" customFormat="1" ht="31.5" x14ac:dyDescent="0.25">
      <c r="A113" s="25" t="s">
        <v>10</v>
      </c>
      <c r="B113" s="10" t="s">
        <v>157</v>
      </c>
      <c r="C113" s="10" t="s">
        <v>11</v>
      </c>
      <c r="D113" s="11">
        <v>100000</v>
      </c>
      <c r="E113" s="11">
        <v>100000</v>
      </c>
    </row>
    <row r="114" spans="1:8" s="37" customFormat="1" ht="25.5" x14ac:dyDescent="0.25">
      <c r="A114" s="52" t="s">
        <v>165</v>
      </c>
      <c r="B114" s="53" t="s">
        <v>158</v>
      </c>
      <c r="C114" s="52"/>
      <c r="D114" s="54">
        <f t="shared" ref="D114:E116" si="12">D115</f>
        <v>620000</v>
      </c>
      <c r="E114" s="54">
        <f t="shared" si="12"/>
        <v>620000</v>
      </c>
    </row>
    <row r="115" spans="1:8" s="7" customFormat="1" ht="15.75" x14ac:dyDescent="0.25">
      <c r="A115" s="60" t="s">
        <v>159</v>
      </c>
      <c r="B115" s="58" t="s">
        <v>160</v>
      </c>
      <c r="C115" s="58"/>
      <c r="D115" s="59">
        <f t="shared" si="12"/>
        <v>620000</v>
      </c>
      <c r="E115" s="59">
        <f t="shared" si="12"/>
        <v>620000</v>
      </c>
    </row>
    <row r="116" spans="1:8" s="7" customFormat="1" ht="31.5" x14ac:dyDescent="0.25">
      <c r="A116" s="16" t="s">
        <v>8</v>
      </c>
      <c r="B116" s="10" t="s">
        <v>160</v>
      </c>
      <c r="C116" s="6">
        <v>200</v>
      </c>
      <c r="D116" s="11">
        <f t="shared" si="12"/>
        <v>620000</v>
      </c>
      <c r="E116" s="11">
        <f t="shared" si="12"/>
        <v>620000</v>
      </c>
    </row>
    <row r="117" spans="1:8" s="7" customFormat="1" ht="31.5" x14ac:dyDescent="0.25">
      <c r="A117" s="43" t="s">
        <v>10</v>
      </c>
      <c r="B117" s="10" t="s">
        <v>160</v>
      </c>
      <c r="C117" s="6">
        <v>240</v>
      </c>
      <c r="D117" s="11">
        <v>620000</v>
      </c>
      <c r="E117" s="11">
        <v>620000</v>
      </c>
    </row>
    <row r="118" spans="1:8" s="7" customFormat="1" ht="15.75" x14ac:dyDescent="0.25">
      <c r="A118" s="52" t="s">
        <v>166</v>
      </c>
      <c r="B118" s="53" t="s">
        <v>163</v>
      </c>
      <c r="C118" s="52"/>
      <c r="D118" s="54">
        <f>D119</f>
        <v>930000</v>
      </c>
      <c r="E118" s="54">
        <f>E119</f>
        <v>930000</v>
      </c>
    </row>
    <row r="119" spans="1:8" s="50" customFormat="1" ht="15.75" x14ac:dyDescent="0.25">
      <c r="A119" s="60" t="s">
        <v>161</v>
      </c>
      <c r="B119" s="58" t="s">
        <v>162</v>
      </c>
      <c r="C119" s="58"/>
      <c r="D119" s="59">
        <f>D120+D122</f>
        <v>930000</v>
      </c>
      <c r="E119" s="59">
        <f>E120+E122</f>
        <v>930000</v>
      </c>
      <c r="F119" s="48"/>
      <c r="G119" s="49"/>
      <c r="H119" s="49"/>
    </row>
    <row r="120" spans="1:8" s="7" customFormat="1" ht="31.5" x14ac:dyDescent="0.25">
      <c r="A120" s="16" t="s">
        <v>8</v>
      </c>
      <c r="B120" s="44" t="s">
        <v>162</v>
      </c>
      <c r="C120" s="6">
        <v>200</v>
      </c>
      <c r="D120" s="11">
        <f t="shared" ref="D120:E120" si="13">D121</f>
        <v>815000</v>
      </c>
      <c r="E120" s="11">
        <f t="shared" si="13"/>
        <v>815000</v>
      </c>
    </row>
    <row r="121" spans="1:8" s="15" customFormat="1" ht="15.75" customHeight="1" x14ac:dyDescent="0.25">
      <c r="A121" s="43" t="s">
        <v>10</v>
      </c>
      <c r="B121" s="44" t="s">
        <v>162</v>
      </c>
      <c r="C121" s="6">
        <v>240</v>
      </c>
      <c r="D121" s="11">
        <v>815000</v>
      </c>
      <c r="E121" s="11">
        <v>815000</v>
      </c>
    </row>
    <row r="122" spans="1:8" s="7" customFormat="1" ht="31.5" customHeight="1" x14ac:dyDescent="0.25">
      <c r="A122" s="5" t="s">
        <v>12</v>
      </c>
      <c r="B122" s="44" t="s">
        <v>162</v>
      </c>
      <c r="C122" s="6">
        <v>800</v>
      </c>
      <c r="D122" s="11">
        <f>D123</f>
        <v>115000</v>
      </c>
      <c r="E122" s="11">
        <f>E123</f>
        <v>115000</v>
      </c>
    </row>
    <row r="123" spans="1:8" s="7" customFormat="1" ht="31.5" customHeight="1" x14ac:dyDescent="0.25">
      <c r="A123" s="5" t="s">
        <v>14</v>
      </c>
      <c r="B123" s="44" t="s">
        <v>162</v>
      </c>
      <c r="C123" s="6">
        <v>850</v>
      </c>
      <c r="D123" s="11">
        <v>115000</v>
      </c>
      <c r="E123" s="11">
        <v>115000</v>
      </c>
    </row>
    <row r="124" spans="1:8" s="15" customFormat="1" ht="27" x14ac:dyDescent="0.25">
      <c r="A124" s="45" t="s">
        <v>56</v>
      </c>
      <c r="B124" s="46" t="s">
        <v>57</v>
      </c>
      <c r="C124" s="46"/>
      <c r="D124" s="47">
        <f>D125</f>
        <v>1300000</v>
      </c>
      <c r="E124" s="47">
        <f>E125</f>
        <v>1350000</v>
      </c>
    </row>
    <row r="125" spans="1:8" s="7" customFormat="1" ht="31.5" customHeight="1" x14ac:dyDescent="0.25">
      <c r="A125" s="16" t="s">
        <v>137</v>
      </c>
      <c r="B125" s="10" t="s">
        <v>94</v>
      </c>
      <c r="C125" s="6"/>
      <c r="D125" s="11">
        <f>D126+D129+D132+D135</f>
        <v>1300000</v>
      </c>
      <c r="E125" s="11">
        <f>E126+E129+E132+E135</f>
        <v>1350000</v>
      </c>
    </row>
    <row r="126" spans="1:8" s="7" customFormat="1" ht="31.5" customHeight="1" x14ac:dyDescent="0.25">
      <c r="A126" s="60" t="s">
        <v>58</v>
      </c>
      <c r="B126" s="58" t="s">
        <v>142</v>
      </c>
      <c r="C126" s="58"/>
      <c r="D126" s="59">
        <f>D127</f>
        <v>50000</v>
      </c>
      <c r="E126" s="59">
        <f>E127</f>
        <v>50000</v>
      </c>
    </row>
    <row r="127" spans="1:8" s="15" customFormat="1" ht="31.5" customHeight="1" x14ac:dyDescent="0.25">
      <c r="A127" s="16" t="s">
        <v>8</v>
      </c>
      <c r="B127" s="10" t="s">
        <v>142</v>
      </c>
      <c r="C127" s="6">
        <v>200</v>
      </c>
      <c r="D127" s="11">
        <f>D128</f>
        <v>50000</v>
      </c>
      <c r="E127" s="11">
        <f>E128</f>
        <v>50000</v>
      </c>
    </row>
    <row r="128" spans="1:8" s="7" customFormat="1" ht="31.5" customHeight="1" x14ac:dyDescent="0.25">
      <c r="A128" s="16" t="s">
        <v>10</v>
      </c>
      <c r="B128" s="10" t="s">
        <v>142</v>
      </c>
      <c r="C128" s="6">
        <v>240</v>
      </c>
      <c r="D128" s="11">
        <v>50000</v>
      </c>
      <c r="E128" s="11">
        <v>50000</v>
      </c>
    </row>
    <row r="129" spans="1:5" s="7" customFormat="1" ht="31.5" customHeight="1" x14ac:dyDescent="0.25">
      <c r="A129" s="60" t="s">
        <v>59</v>
      </c>
      <c r="B129" s="58" t="s">
        <v>143</v>
      </c>
      <c r="C129" s="58"/>
      <c r="D129" s="59">
        <f>D130</f>
        <v>500000</v>
      </c>
      <c r="E129" s="59">
        <f>E130</f>
        <v>500000</v>
      </c>
    </row>
    <row r="130" spans="1:5" s="15" customFormat="1" ht="31.5" customHeight="1" x14ac:dyDescent="0.25">
      <c r="A130" s="16" t="s">
        <v>8</v>
      </c>
      <c r="B130" s="10" t="s">
        <v>143</v>
      </c>
      <c r="C130" s="6">
        <v>200</v>
      </c>
      <c r="D130" s="11">
        <f>D131</f>
        <v>500000</v>
      </c>
      <c r="E130" s="11">
        <f>E131</f>
        <v>500000</v>
      </c>
    </row>
    <row r="131" spans="1:5" s="7" customFormat="1" ht="31.5" customHeight="1" x14ac:dyDescent="0.25">
      <c r="A131" s="16" t="s">
        <v>10</v>
      </c>
      <c r="B131" s="10" t="s">
        <v>143</v>
      </c>
      <c r="C131" s="6">
        <v>240</v>
      </c>
      <c r="D131" s="11">
        <v>500000</v>
      </c>
      <c r="E131" s="11">
        <v>500000</v>
      </c>
    </row>
    <row r="132" spans="1:5" s="7" customFormat="1" ht="31.5" customHeight="1" x14ac:dyDescent="0.25">
      <c r="A132" s="61" t="s">
        <v>60</v>
      </c>
      <c r="B132" s="62" t="s">
        <v>144</v>
      </c>
      <c r="C132" s="58"/>
      <c r="D132" s="59">
        <f>D133</f>
        <v>250000</v>
      </c>
      <c r="E132" s="59">
        <f>E133</f>
        <v>300000</v>
      </c>
    </row>
    <row r="133" spans="1:5" s="37" customFormat="1" ht="31.5" x14ac:dyDescent="0.25">
      <c r="A133" s="16" t="s">
        <v>8</v>
      </c>
      <c r="B133" s="10" t="s">
        <v>144</v>
      </c>
      <c r="C133" s="6">
        <v>200</v>
      </c>
      <c r="D133" s="11">
        <f>D134</f>
        <v>250000</v>
      </c>
      <c r="E133" s="11">
        <f>E134</f>
        <v>300000</v>
      </c>
    </row>
    <row r="134" spans="1:5" s="7" customFormat="1" ht="31.5" x14ac:dyDescent="0.25">
      <c r="A134" s="16" t="s">
        <v>10</v>
      </c>
      <c r="B134" s="10" t="s">
        <v>144</v>
      </c>
      <c r="C134" s="6">
        <v>240</v>
      </c>
      <c r="D134" s="11">
        <v>250000</v>
      </c>
      <c r="E134" s="11">
        <v>300000</v>
      </c>
    </row>
    <row r="135" spans="1:5" s="7" customFormat="1" ht="25.5" x14ac:dyDescent="0.25">
      <c r="A135" s="60" t="s">
        <v>61</v>
      </c>
      <c r="B135" s="58" t="s">
        <v>145</v>
      </c>
      <c r="C135" s="58"/>
      <c r="D135" s="59">
        <f>D136</f>
        <v>500000</v>
      </c>
      <c r="E135" s="59">
        <f>E136</f>
        <v>500000</v>
      </c>
    </row>
    <row r="136" spans="1:5" s="37" customFormat="1" ht="31.5" x14ac:dyDescent="0.25">
      <c r="A136" s="16" t="s">
        <v>8</v>
      </c>
      <c r="B136" s="10" t="s">
        <v>145</v>
      </c>
      <c r="C136" s="6">
        <v>200</v>
      </c>
      <c r="D136" s="11">
        <f>D137</f>
        <v>500000</v>
      </c>
      <c r="E136" s="11">
        <f>E137</f>
        <v>500000</v>
      </c>
    </row>
    <row r="137" spans="1:5" s="7" customFormat="1" ht="31.5" x14ac:dyDescent="0.25">
      <c r="A137" s="16" t="s">
        <v>10</v>
      </c>
      <c r="B137" s="10" t="s">
        <v>145</v>
      </c>
      <c r="C137" s="6">
        <v>240</v>
      </c>
      <c r="D137" s="11">
        <v>500000</v>
      </c>
      <c r="E137" s="11">
        <v>500000</v>
      </c>
    </row>
    <row r="138" spans="1:5" s="7" customFormat="1" ht="27" x14ac:dyDescent="0.25">
      <c r="A138" s="45" t="s">
        <v>174</v>
      </c>
      <c r="B138" s="46" t="s">
        <v>49</v>
      </c>
      <c r="C138" s="46"/>
      <c r="D138" s="47">
        <f>D139</f>
        <v>15573859</v>
      </c>
      <c r="E138" s="47">
        <f>E139</f>
        <v>15373859</v>
      </c>
    </row>
    <row r="139" spans="1:5" s="15" customFormat="1" ht="31.5" x14ac:dyDescent="0.25">
      <c r="A139" s="63" t="s">
        <v>138</v>
      </c>
      <c r="B139" s="64" t="s">
        <v>121</v>
      </c>
      <c r="C139" s="64"/>
      <c r="D139" s="65">
        <f>D140+D147+D150</f>
        <v>15573859</v>
      </c>
      <c r="E139" s="65">
        <f>E140+E147+E150</f>
        <v>15373859</v>
      </c>
    </row>
    <row r="140" spans="1:5" s="7" customFormat="1" ht="15.75" x14ac:dyDescent="0.25">
      <c r="A140" s="60" t="s">
        <v>2</v>
      </c>
      <c r="B140" s="58" t="s">
        <v>122</v>
      </c>
      <c r="C140" s="58"/>
      <c r="D140" s="59">
        <f>D141+D143+D145</f>
        <v>10828075</v>
      </c>
      <c r="E140" s="59">
        <f>E141+E143+E145</f>
        <v>10628075</v>
      </c>
    </row>
    <row r="141" spans="1:5" s="7" customFormat="1" ht="63" x14ac:dyDescent="0.25">
      <c r="A141" s="12" t="s">
        <v>4</v>
      </c>
      <c r="B141" s="13" t="s">
        <v>122</v>
      </c>
      <c r="C141" s="13" t="s">
        <v>5</v>
      </c>
      <c r="D141" s="14">
        <f>D142</f>
        <v>9018575</v>
      </c>
      <c r="E141" s="14">
        <f>E142</f>
        <v>9018575</v>
      </c>
    </row>
    <row r="142" spans="1:5" s="37" customFormat="1" ht="31.5" x14ac:dyDescent="0.25">
      <c r="A142" s="16" t="s">
        <v>6</v>
      </c>
      <c r="B142" s="10" t="s">
        <v>122</v>
      </c>
      <c r="C142" s="10" t="s">
        <v>7</v>
      </c>
      <c r="D142" s="11">
        <f>8968575+50000</f>
        <v>9018575</v>
      </c>
      <c r="E142" s="11">
        <f>8968575+50000</f>
        <v>9018575</v>
      </c>
    </row>
    <row r="143" spans="1:5" s="7" customFormat="1" ht="31.5" x14ac:dyDescent="0.25">
      <c r="A143" s="16" t="s">
        <v>8</v>
      </c>
      <c r="B143" s="10" t="s">
        <v>122</v>
      </c>
      <c r="C143" s="10" t="s">
        <v>9</v>
      </c>
      <c r="D143" s="11">
        <f>D144</f>
        <v>1799500</v>
      </c>
      <c r="E143" s="11">
        <f>E144</f>
        <v>1599500</v>
      </c>
    </row>
    <row r="144" spans="1:5" s="7" customFormat="1" ht="31.5" x14ac:dyDescent="0.25">
      <c r="A144" s="16" t="s">
        <v>10</v>
      </c>
      <c r="B144" s="10" t="s">
        <v>122</v>
      </c>
      <c r="C144" s="10" t="s">
        <v>11</v>
      </c>
      <c r="D144" s="11">
        <v>1799500</v>
      </c>
      <c r="E144" s="11">
        <f>1799500-200000</f>
        <v>1599500</v>
      </c>
    </row>
    <row r="145" spans="1:8" s="50" customFormat="1" ht="15.75" x14ac:dyDescent="0.25">
      <c r="A145" s="16" t="s">
        <v>12</v>
      </c>
      <c r="B145" s="10" t="s">
        <v>122</v>
      </c>
      <c r="C145" s="10" t="s">
        <v>13</v>
      </c>
      <c r="D145" s="11">
        <f t="shared" ref="D145:E145" si="14">D146</f>
        <v>10000</v>
      </c>
      <c r="E145" s="11">
        <f t="shared" si="14"/>
        <v>10000</v>
      </c>
      <c r="F145" s="48"/>
      <c r="G145" s="49"/>
      <c r="H145" s="49"/>
    </row>
    <row r="146" spans="1:8" s="8" customFormat="1" ht="15.75" x14ac:dyDescent="0.25">
      <c r="A146" s="16" t="s">
        <v>14</v>
      </c>
      <c r="B146" s="10" t="s">
        <v>122</v>
      </c>
      <c r="C146" s="10" t="s">
        <v>15</v>
      </c>
      <c r="D146" s="11">
        <v>10000</v>
      </c>
      <c r="E146" s="11">
        <v>10000</v>
      </c>
    </row>
    <row r="147" spans="1:8" s="37" customFormat="1" ht="25.5" x14ac:dyDescent="0.25">
      <c r="A147" s="66" t="s">
        <v>175</v>
      </c>
      <c r="B147" s="58" t="s">
        <v>182</v>
      </c>
      <c r="C147" s="58"/>
      <c r="D147" s="59">
        <f>D148</f>
        <v>3157348</v>
      </c>
      <c r="E147" s="59">
        <f>E148</f>
        <v>3157348</v>
      </c>
    </row>
    <row r="148" spans="1:8" s="15" customFormat="1" ht="15.75" x14ac:dyDescent="0.25">
      <c r="A148" s="67" t="s">
        <v>185</v>
      </c>
      <c r="B148" s="10" t="s">
        <v>182</v>
      </c>
      <c r="C148" s="6">
        <v>500</v>
      </c>
      <c r="D148" s="11">
        <f>D149</f>
        <v>3157348</v>
      </c>
      <c r="E148" s="11">
        <f>E149</f>
        <v>3157348</v>
      </c>
    </row>
    <row r="149" spans="1:8" s="7" customFormat="1" ht="15.75" x14ac:dyDescent="0.25">
      <c r="A149" s="67" t="s">
        <v>176</v>
      </c>
      <c r="B149" s="10" t="s">
        <v>182</v>
      </c>
      <c r="C149" s="6">
        <v>540</v>
      </c>
      <c r="D149" s="11">
        <v>3157348</v>
      </c>
      <c r="E149" s="11">
        <v>3157348</v>
      </c>
    </row>
    <row r="150" spans="1:8" s="7" customFormat="1" ht="15.75" x14ac:dyDescent="0.25">
      <c r="A150" s="60" t="s">
        <v>24</v>
      </c>
      <c r="B150" s="58" t="s">
        <v>95</v>
      </c>
      <c r="C150" s="58"/>
      <c r="D150" s="59">
        <f>D151+D155+D153</f>
        <v>1588436</v>
      </c>
      <c r="E150" s="59">
        <f>E151+E155+E153</f>
        <v>1588436</v>
      </c>
    </row>
    <row r="151" spans="1:8" s="7" customFormat="1" ht="31.5" x14ac:dyDescent="0.25">
      <c r="A151" s="18" t="s">
        <v>22</v>
      </c>
      <c r="B151" s="10" t="s">
        <v>95</v>
      </c>
      <c r="C151" s="10" t="s">
        <v>9</v>
      </c>
      <c r="D151" s="11">
        <f t="shared" ref="D151:E151" si="15">D152</f>
        <v>1483436</v>
      </c>
      <c r="E151" s="11">
        <f t="shared" si="15"/>
        <v>1483436</v>
      </c>
    </row>
    <row r="152" spans="1:8" s="7" customFormat="1" ht="31.5" x14ac:dyDescent="0.25">
      <c r="A152" s="18" t="s">
        <v>23</v>
      </c>
      <c r="B152" s="10" t="s">
        <v>95</v>
      </c>
      <c r="C152" s="10" t="s">
        <v>11</v>
      </c>
      <c r="D152" s="11">
        <v>1483436</v>
      </c>
      <c r="E152" s="11">
        <v>1483436</v>
      </c>
    </row>
    <row r="153" spans="1:8" s="7" customFormat="1" ht="15.75" x14ac:dyDescent="0.25">
      <c r="A153" s="5" t="s">
        <v>38</v>
      </c>
      <c r="B153" s="10" t="s">
        <v>95</v>
      </c>
      <c r="C153" s="10" t="s">
        <v>68</v>
      </c>
      <c r="D153" s="11">
        <f>D154</f>
        <v>55000</v>
      </c>
      <c r="E153" s="11">
        <f>E154</f>
        <v>55000</v>
      </c>
    </row>
    <row r="154" spans="1:8" s="37" customFormat="1" ht="15.75" customHeight="1" x14ac:dyDescent="0.25">
      <c r="A154" s="18" t="s">
        <v>39</v>
      </c>
      <c r="B154" s="10" t="s">
        <v>95</v>
      </c>
      <c r="C154" s="10" t="s">
        <v>69</v>
      </c>
      <c r="D154" s="11">
        <v>55000</v>
      </c>
      <c r="E154" s="11">
        <v>55000</v>
      </c>
    </row>
    <row r="155" spans="1:8" s="7" customFormat="1" ht="31.5" customHeight="1" x14ac:dyDescent="0.25">
      <c r="A155" s="25" t="s">
        <v>12</v>
      </c>
      <c r="B155" s="10" t="s">
        <v>95</v>
      </c>
      <c r="C155" s="6">
        <v>800</v>
      </c>
      <c r="D155" s="11">
        <f>D156</f>
        <v>50000</v>
      </c>
      <c r="E155" s="11">
        <f>E156</f>
        <v>50000</v>
      </c>
    </row>
    <row r="156" spans="1:8" s="7" customFormat="1" ht="31.5" customHeight="1" x14ac:dyDescent="0.25">
      <c r="A156" s="26" t="s">
        <v>14</v>
      </c>
      <c r="B156" s="10" t="s">
        <v>95</v>
      </c>
      <c r="C156" s="6">
        <v>850</v>
      </c>
      <c r="D156" s="11">
        <v>50000</v>
      </c>
      <c r="E156" s="11">
        <v>50000</v>
      </c>
    </row>
    <row r="157" spans="1:8" s="37" customFormat="1" ht="15.75" x14ac:dyDescent="0.25">
      <c r="A157" s="45" t="s">
        <v>177</v>
      </c>
      <c r="B157" s="46" t="s">
        <v>178</v>
      </c>
      <c r="C157" s="46"/>
      <c r="D157" s="47">
        <f t="shared" ref="D157:E160" si="16">D158</f>
        <v>0</v>
      </c>
      <c r="E157" s="47">
        <f t="shared" si="16"/>
        <v>200000</v>
      </c>
    </row>
    <row r="158" spans="1:8" s="7" customFormat="1" ht="15.75" x14ac:dyDescent="0.25">
      <c r="A158" s="60" t="s">
        <v>177</v>
      </c>
      <c r="B158" s="58" t="s">
        <v>179</v>
      </c>
      <c r="C158" s="58"/>
      <c r="D158" s="59">
        <f t="shared" si="16"/>
        <v>0</v>
      </c>
      <c r="E158" s="59">
        <f t="shared" si="16"/>
        <v>200000</v>
      </c>
    </row>
    <row r="159" spans="1:8" s="7" customFormat="1" ht="15.75" x14ac:dyDescent="0.25">
      <c r="A159" s="18" t="s">
        <v>180</v>
      </c>
      <c r="B159" s="10" t="s">
        <v>179</v>
      </c>
      <c r="C159" s="6"/>
      <c r="D159" s="11">
        <f t="shared" si="16"/>
        <v>0</v>
      </c>
      <c r="E159" s="11">
        <f t="shared" si="16"/>
        <v>200000</v>
      </c>
    </row>
    <row r="160" spans="1:8" s="7" customFormat="1" ht="31.5" x14ac:dyDescent="0.25">
      <c r="A160" s="18" t="s">
        <v>8</v>
      </c>
      <c r="B160" s="10" t="s">
        <v>179</v>
      </c>
      <c r="C160" s="10" t="s">
        <v>9</v>
      </c>
      <c r="D160" s="11">
        <f t="shared" si="16"/>
        <v>0</v>
      </c>
      <c r="E160" s="11">
        <f t="shared" si="16"/>
        <v>200000</v>
      </c>
    </row>
    <row r="161" spans="1:8" s="7" customFormat="1" ht="31.5" x14ac:dyDescent="0.25">
      <c r="A161" s="18" t="s">
        <v>10</v>
      </c>
      <c r="B161" s="10" t="s">
        <v>179</v>
      </c>
      <c r="C161" s="10" t="s">
        <v>9</v>
      </c>
      <c r="D161" s="11"/>
      <c r="E161" s="11">
        <v>200000</v>
      </c>
    </row>
    <row r="162" spans="1:8" s="7" customFormat="1" ht="15.75" x14ac:dyDescent="0.25">
      <c r="A162" s="45" t="s">
        <v>126</v>
      </c>
      <c r="B162" s="46" t="s">
        <v>81</v>
      </c>
      <c r="C162" s="46"/>
      <c r="D162" s="47">
        <f>D163</f>
        <v>767942</v>
      </c>
      <c r="E162" s="47">
        <f>E163</f>
        <v>767942</v>
      </c>
    </row>
    <row r="163" spans="1:8" s="7" customFormat="1" ht="15.75" x14ac:dyDescent="0.25">
      <c r="A163" s="60" t="s">
        <v>16</v>
      </c>
      <c r="B163" s="58" t="s">
        <v>50</v>
      </c>
      <c r="C163" s="58"/>
      <c r="D163" s="59">
        <f>D164</f>
        <v>767942</v>
      </c>
      <c r="E163" s="59">
        <f>E164</f>
        <v>767942</v>
      </c>
    </row>
    <row r="164" spans="1:8" s="50" customFormat="1" ht="63" x14ac:dyDescent="0.25">
      <c r="A164" s="16" t="s">
        <v>4</v>
      </c>
      <c r="B164" s="10" t="s">
        <v>50</v>
      </c>
      <c r="C164" s="10" t="s">
        <v>5</v>
      </c>
      <c r="D164" s="11">
        <f t="shared" ref="D164:E164" si="17">D165</f>
        <v>767942</v>
      </c>
      <c r="E164" s="11">
        <f t="shared" si="17"/>
        <v>767942</v>
      </c>
      <c r="F164" s="48"/>
      <c r="G164" s="49"/>
      <c r="H164" s="49"/>
    </row>
    <row r="165" spans="1:8" s="37" customFormat="1" ht="31.5" x14ac:dyDescent="0.25">
      <c r="A165" s="16" t="s">
        <v>6</v>
      </c>
      <c r="B165" s="10" t="s">
        <v>50</v>
      </c>
      <c r="C165" s="10" t="s">
        <v>7</v>
      </c>
      <c r="D165" s="11">
        <v>767942</v>
      </c>
      <c r="E165" s="11">
        <v>767942</v>
      </c>
    </row>
    <row r="166" spans="1:8" s="7" customFormat="1" ht="27" x14ac:dyDescent="0.25">
      <c r="A166" s="45" t="s">
        <v>44</v>
      </c>
      <c r="B166" s="46" t="s">
        <v>46</v>
      </c>
      <c r="C166" s="46"/>
      <c r="D166" s="47">
        <f>D167+D170</f>
        <v>1631323</v>
      </c>
      <c r="E166" s="47">
        <f>E167+E170</f>
        <v>1631323</v>
      </c>
    </row>
    <row r="167" spans="1:8" s="7" customFormat="1" ht="15.75" x14ac:dyDescent="0.25">
      <c r="A167" s="60" t="s">
        <v>3</v>
      </c>
      <c r="B167" s="58" t="s">
        <v>47</v>
      </c>
      <c r="C167" s="58"/>
      <c r="D167" s="59">
        <f>D168</f>
        <v>375960</v>
      </c>
      <c r="E167" s="59">
        <f>E168</f>
        <v>375960</v>
      </c>
    </row>
    <row r="168" spans="1:8" s="50" customFormat="1" ht="63" x14ac:dyDescent="0.25">
      <c r="A168" s="16" t="s">
        <v>4</v>
      </c>
      <c r="B168" s="9" t="s">
        <v>47</v>
      </c>
      <c r="C168" s="10" t="s">
        <v>5</v>
      </c>
      <c r="D168" s="11">
        <f>D169</f>
        <v>375960</v>
      </c>
      <c r="E168" s="11">
        <f>E169</f>
        <v>375960</v>
      </c>
      <c r="F168" s="48"/>
      <c r="G168" s="49"/>
      <c r="H168" s="49"/>
    </row>
    <row r="169" spans="1:8" s="37" customFormat="1" ht="31.5" x14ac:dyDescent="0.25">
      <c r="A169" s="16" t="s">
        <v>6</v>
      </c>
      <c r="B169" s="9" t="s">
        <v>47</v>
      </c>
      <c r="C169" s="10" t="s">
        <v>7</v>
      </c>
      <c r="D169" s="11">
        <v>375960</v>
      </c>
      <c r="E169" s="11">
        <v>375960</v>
      </c>
    </row>
    <row r="170" spans="1:8" s="7" customFormat="1" ht="15.75" x14ac:dyDescent="0.25">
      <c r="A170" s="61" t="s">
        <v>45</v>
      </c>
      <c r="B170" s="62" t="s">
        <v>48</v>
      </c>
      <c r="C170" s="58"/>
      <c r="D170" s="59">
        <f>D171</f>
        <v>1255363</v>
      </c>
      <c r="E170" s="59">
        <f>E171</f>
        <v>1255363</v>
      </c>
    </row>
    <row r="171" spans="1:8" s="7" customFormat="1" ht="63" x14ac:dyDescent="0.25">
      <c r="A171" s="16" t="s">
        <v>4</v>
      </c>
      <c r="B171" s="10" t="s">
        <v>48</v>
      </c>
      <c r="C171" s="10" t="s">
        <v>5</v>
      </c>
      <c r="D171" s="11">
        <f>D172</f>
        <v>1255363</v>
      </c>
      <c r="E171" s="11">
        <f>E172</f>
        <v>1255363</v>
      </c>
    </row>
    <row r="172" spans="1:8" s="15" customFormat="1" ht="31.5" x14ac:dyDescent="0.25">
      <c r="A172" s="16" t="s">
        <v>6</v>
      </c>
      <c r="B172" s="10" t="s">
        <v>48</v>
      </c>
      <c r="C172" s="10" t="s">
        <v>7</v>
      </c>
      <c r="D172" s="11">
        <v>1255363</v>
      </c>
      <c r="E172" s="11">
        <v>1255363</v>
      </c>
    </row>
    <row r="173" spans="1:8" s="7" customFormat="1" ht="15.75" x14ac:dyDescent="0.25">
      <c r="A173" s="45" t="s">
        <v>51</v>
      </c>
      <c r="B173" s="46" t="s">
        <v>124</v>
      </c>
      <c r="C173" s="46"/>
      <c r="D173" s="47">
        <f t="shared" ref="D173:E175" si="18">D174</f>
        <v>50000</v>
      </c>
      <c r="E173" s="47">
        <f t="shared" si="18"/>
        <v>50000</v>
      </c>
    </row>
    <row r="174" spans="1:8" s="7" customFormat="1" ht="15.75" x14ac:dyDescent="0.25">
      <c r="A174" s="61" t="s">
        <v>51</v>
      </c>
      <c r="B174" s="62" t="s">
        <v>125</v>
      </c>
      <c r="C174" s="58"/>
      <c r="D174" s="59">
        <f t="shared" si="18"/>
        <v>50000</v>
      </c>
      <c r="E174" s="59">
        <f t="shared" si="18"/>
        <v>50000</v>
      </c>
    </row>
    <row r="175" spans="1:8" s="50" customFormat="1" ht="15.75" x14ac:dyDescent="0.25">
      <c r="A175" s="18" t="s">
        <v>12</v>
      </c>
      <c r="B175" s="10" t="s">
        <v>125</v>
      </c>
      <c r="C175" s="6">
        <v>800</v>
      </c>
      <c r="D175" s="11">
        <f t="shared" si="18"/>
        <v>50000</v>
      </c>
      <c r="E175" s="11">
        <f t="shared" si="18"/>
        <v>50000</v>
      </c>
      <c r="F175" s="48"/>
      <c r="G175" s="49"/>
      <c r="H175" s="49"/>
    </row>
    <row r="176" spans="1:8" s="15" customFormat="1" ht="15.75" x14ac:dyDescent="0.25">
      <c r="A176" s="18" t="s">
        <v>17</v>
      </c>
      <c r="B176" s="10" t="s">
        <v>125</v>
      </c>
      <c r="C176" s="6">
        <v>870</v>
      </c>
      <c r="D176" s="11">
        <v>50000</v>
      </c>
      <c r="E176" s="11">
        <v>50000</v>
      </c>
    </row>
    <row r="177" spans="1:7" s="7" customFormat="1" ht="16.5" x14ac:dyDescent="0.25">
      <c r="A177" s="56" t="s">
        <v>181</v>
      </c>
      <c r="B177" s="3"/>
      <c r="C177" s="3"/>
      <c r="D177" s="4">
        <f>D7+D22+D27+D38+D51+D56+D62+D76+D81+D98+D124+D138+D157+D162+D166+D173</f>
        <v>70566347</v>
      </c>
      <c r="E177" s="4">
        <f>E7+E22+E27+E38+E51+E56+E62+E76+E81+E98+E124+E138+E157+E162+E166+E173</f>
        <v>70567804</v>
      </c>
      <c r="F177" s="57"/>
      <c r="G177" s="57"/>
    </row>
    <row r="178" spans="1:7" s="7" customFormat="1" ht="15.75" x14ac:dyDescent="0.25"/>
    <row r="179" spans="1:7" s="7" customFormat="1" ht="15.75" x14ac:dyDescent="0.25"/>
    <row r="180" spans="1:7" s="7" customFormat="1" ht="15.75" x14ac:dyDescent="0.25">
      <c r="D180" s="57"/>
      <c r="E180" s="57"/>
    </row>
    <row r="181" spans="1:7" s="7" customFormat="1" ht="15.75" x14ac:dyDescent="0.25"/>
    <row r="182" spans="1:7" s="7" customFormat="1" ht="15.75" x14ac:dyDescent="0.25"/>
    <row r="183" spans="1:7" s="7" customFormat="1" ht="15.75" x14ac:dyDescent="0.25"/>
    <row r="184" spans="1:7" s="7" customFormat="1" ht="15.75" x14ac:dyDescent="0.25"/>
    <row r="185" spans="1:7" s="7" customFormat="1" ht="15.75" x14ac:dyDescent="0.25"/>
    <row r="186" spans="1:7" s="7" customFormat="1" ht="15.75" x14ac:dyDescent="0.25"/>
    <row r="187" spans="1:7" s="7" customFormat="1" ht="15.75" x14ac:dyDescent="0.25"/>
    <row r="188" spans="1:7" s="7" customFormat="1" ht="15.75" x14ac:dyDescent="0.25"/>
    <row r="189" spans="1:7" s="7" customFormat="1" ht="15.75" x14ac:dyDescent="0.25"/>
    <row r="190" spans="1:7" s="7" customFormat="1" ht="15.75" x14ac:dyDescent="0.25"/>
    <row r="191" spans="1:7" s="7" customFormat="1" ht="15.75" x14ac:dyDescent="0.25"/>
    <row r="192" spans="1:7" s="7" customFormat="1" ht="15.75" x14ac:dyDescent="0.25"/>
    <row r="193" s="7" customFormat="1" ht="15.75" x14ac:dyDescent="0.25"/>
    <row r="194" s="7" customFormat="1" ht="15.75" x14ac:dyDescent="0.25"/>
    <row r="195" s="7" customFormat="1" ht="15.75" x14ac:dyDescent="0.25"/>
    <row r="196" s="7" customFormat="1" ht="15.75" x14ac:dyDescent="0.25"/>
    <row r="197" s="7" customFormat="1" ht="15.75" x14ac:dyDescent="0.25"/>
    <row r="198" s="7" customFormat="1" ht="15.75" x14ac:dyDescent="0.25"/>
    <row r="199" s="7" customFormat="1" ht="15.75" x14ac:dyDescent="0.25"/>
    <row r="200" s="7" customFormat="1" ht="15.75" x14ac:dyDescent="0.25"/>
    <row r="201" s="7" customFormat="1" ht="15.75" x14ac:dyDescent="0.25"/>
    <row r="202" s="7" customFormat="1" ht="15.75" x14ac:dyDescent="0.25"/>
    <row r="203" s="7" customFormat="1" ht="15.75" x14ac:dyDescent="0.25"/>
    <row r="204" s="7" customFormat="1" ht="15.75" x14ac:dyDescent="0.25"/>
    <row r="205" s="7" customFormat="1" ht="15.75" x14ac:dyDescent="0.25"/>
    <row r="206" s="7" customFormat="1" ht="15.75" x14ac:dyDescent="0.25"/>
    <row r="207" s="7" customFormat="1" ht="15.75" x14ac:dyDescent="0.25"/>
    <row r="208" s="7" customFormat="1" ht="15.75" x14ac:dyDescent="0.25"/>
    <row r="209" s="7" customFormat="1" ht="15.75" x14ac:dyDescent="0.25"/>
    <row r="210" s="7" customFormat="1" ht="15.75" x14ac:dyDescent="0.25"/>
    <row r="211" s="7" customFormat="1" ht="15.75" x14ac:dyDescent="0.25"/>
    <row r="212" s="7" customFormat="1" ht="15.75" x14ac:dyDescent="0.25"/>
    <row r="213" s="7" customFormat="1" ht="15.75" x14ac:dyDescent="0.25"/>
    <row r="214" s="7" customFormat="1" ht="15.75" x14ac:dyDescent="0.25"/>
    <row r="215" s="7" customFormat="1" ht="15.75" x14ac:dyDescent="0.25"/>
    <row r="216" s="7" customFormat="1" ht="15.75" x14ac:dyDescent="0.25"/>
    <row r="217" s="7" customFormat="1" ht="15.75" x14ac:dyDescent="0.25"/>
    <row r="218" s="7" customFormat="1" ht="15.75" x14ac:dyDescent="0.25"/>
    <row r="219" s="7" customFormat="1" ht="15.75" x14ac:dyDescent="0.25"/>
    <row r="220" s="7" customFormat="1" ht="15.75" x14ac:dyDescent="0.25"/>
    <row r="221" s="7" customFormat="1" ht="15.75" x14ac:dyDescent="0.25"/>
    <row r="222" s="7" customFormat="1" ht="15.75" x14ac:dyDescent="0.25"/>
    <row r="223" s="7" customFormat="1" ht="15.75" x14ac:dyDescent="0.25"/>
    <row r="224" s="7" customFormat="1" ht="15.75" x14ac:dyDescent="0.25"/>
    <row r="225" s="7" customFormat="1" ht="15.75" x14ac:dyDescent="0.25"/>
    <row r="226" s="7" customFormat="1" ht="15.75" x14ac:dyDescent="0.25"/>
    <row r="227" s="7" customFormat="1" ht="15.75" x14ac:dyDescent="0.25"/>
    <row r="228" s="7" customFormat="1" ht="15.75" x14ac:dyDescent="0.25"/>
    <row r="229" s="7" customFormat="1" ht="15.75" x14ac:dyDescent="0.25"/>
    <row r="230" s="7" customFormat="1" ht="15.75" x14ac:dyDescent="0.25"/>
    <row r="231" s="7" customFormat="1" ht="15.75" x14ac:dyDescent="0.25"/>
    <row r="232" s="7" customFormat="1" ht="15.75" x14ac:dyDescent="0.25"/>
    <row r="233" s="7" customFormat="1" ht="15.75" x14ac:dyDescent="0.25"/>
    <row r="234" s="7" customFormat="1" ht="15.75" x14ac:dyDescent="0.25"/>
    <row r="235" s="7" customFormat="1" ht="15.75" x14ac:dyDescent="0.25"/>
    <row r="236" s="7" customFormat="1" ht="15.75" x14ac:dyDescent="0.25"/>
    <row r="237" s="7" customFormat="1" ht="15.75" x14ac:dyDescent="0.25"/>
    <row r="238" s="7" customFormat="1" ht="15.75" x14ac:dyDescent="0.25"/>
    <row r="239" s="7" customFormat="1" ht="15.75" x14ac:dyDescent="0.25"/>
    <row r="240" s="7" customFormat="1" ht="15.75" x14ac:dyDescent="0.25"/>
    <row r="241" s="7" customFormat="1" ht="15.75" x14ac:dyDescent="0.25"/>
    <row r="242" s="7" customFormat="1" ht="15.75" x14ac:dyDescent="0.25"/>
    <row r="243" s="7" customFormat="1" ht="15.75" x14ac:dyDescent="0.25"/>
    <row r="244" s="7" customFormat="1" ht="15.75" x14ac:dyDescent="0.25"/>
    <row r="245" s="7" customFormat="1" ht="15.75" x14ac:dyDescent="0.25"/>
    <row r="246" s="7" customFormat="1" ht="15.75" x14ac:dyDescent="0.25"/>
    <row r="247" s="7" customFormat="1" ht="15.75" x14ac:dyDescent="0.25"/>
    <row r="248" s="7" customFormat="1" ht="15.75" x14ac:dyDescent="0.25"/>
    <row r="249" s="7" customFormat="1" ht="15.75" x14ac:dyDescent="0.25"/>
    <row r="250" s="7" customFormat="1" ht="15.75" x14ac:dyDescent="0.25"/>
    <row r="251" s="7" customFormat="1" ht="15.75" x14ac:dyDescent="0.25"/>
    <row r="252" s="7" customFormat="1" ht="15.75" x14ac:dyDescent="0.25"/>
    <row r="253" s="7" customFormat="1" ht="15.75" x14ac:dyDescent="0.25"/>
    <row r="254" s="7" customFormat="1" ht="15.75" x14ac:dyDescent="0.25"/>
    <row r="255" s="7" customFormat="1" ht="15.75" x14ac:dyDescent="0.25"/>
    <row r="256" s="7" customFormat="1" ht="15.75" x14ac:dyDescent="0.25"/>
    <row r="257" s="7" customFormat="1" ht="15.75" x14ac:dyDescent="0.25"/>
    <row r="258" s="7" customFormat="1" ht="15.75" x14ac:dyDescent="0.25"/>
    <row r="259" s="7" customFormat="1" ht="15.75" x14ac:dyDescent="0.25"/>
    <row r="260" s="7" customFormat="1" ht="15.75" x14ac:dyDescent="0.25"/>
    <row r="261" s="7" customFormat="1" ht="15.75" x14ac:dyDescent="0.25"/>
    <row r="262" s="7" customFormat="1" ht="15.75" x14ac:dyDescent="0.25"/>
    <row r="263" s="7" customFormat="1" ht="15.75" x14ac:dyDescent="0.25"/>
    <row r="264" s="7" customFormat="1" ht="15.75" x14ac:dyDescent="0.25"/>
    <row r="265" s="7" customFormat="1" ht="15.75" x14ac:dyDescent="0.25"/>
    <row r="266" s="7" customFormat="1" ht="15.75" x14ac:dyDescent="0.25"/>
    <row r="267" s="7" customFormat="1" ht="15.75" x14ac:dyDescent="0.25"/>
    <row r="268" s="7" customFormat="1" ht="15.75" x14ac:dyDescent="0.25"/>
    <row r="269" s="7" customFormat="1" ht="15.75" x14ac:dyDescent="0.25"/>
    <row r="270" s="7" customFormat="1" ht="15.75" x14ac:dyDescent="0.25"/>
    <row r="271" s="7" customFormat="1" ht="15.75" x14ac:dyDescent="0.25"/>
    <row r="272" s="7" customFormat="1" ht="15.75" x14ac:dyDescent="0.25"/>
    <row r="273" s="7" customFormat="1" ht="15.75" x14ac:dyDescent="0.25"/>
    <row r="274" s="7" customFormat="1" ht="15.75" x14ac:dyDescent="0.25"/>
    <row r="275" s="7" customFormat="1" ht="15.75" x14ac:dyDescent="0.25"/>
    <row r="276" s="7" customFormat="1" ht="15.75" x14ac:dyDescent="0.25"/>
    <row r="277" s="7" customFormat="1" ht="15.75" x14ac:dyDescent="0.25"/>
    <row r="278" s="7" customFormat="1" ht="15.75" x14ac:dyDescent="0.25"/>
    <row r="279" s="7" customFormat="1" ht="15.75" x14ac:dyDescent="0.25"/>
    <row r="280" s="7" customFormat="1" ht="15.75" x14ac:dyDescent="0.25"/>
    <row r="281" s="7" customFormat="1" ht="15.75" x14ac:dyDescent="0.25"/>
    <row r="282" s="7" customFormat="1" ht="15.75" x14ac:dyDescent="0.25"/>
    <row r="283" s="7" customFormat="1" ht="15.75" x14ac:dyDescent="0.25"/>
    <row r="284" s="7" customFormat="1" ht="15.75" x14ac:dyDescent="0.25"/>
    <row r="285" s="7" customFormat="1" ht="15.75" x14ac:dyDescent="0.25"/>
    <row r="286" s="7" customFormat="1" ht="15.75" x14ac:dyDescent="0.25"/>
    <row r="287" s="7" customFormat="1" ht="15.75" x14ac:dyDescent="0.25"/>
    <row r="288" s="7" customFormat="1" ht="15.75" x14ac:dyDescent="0.25"/>
    <row r="289" s="7" customFormat="1" ht="15.75" x14ac:dyDescent="0.25"/>
    <row r="290" s="7" customFormat="1" ht="15.75" x14ac:dyDescent="0.25"/>
    <row r="291" s="7" customFormat="1" ht="15.75" x14ac:dyDescent="0.25"/>
    <row r="292" s="7" customFormat="1" ht="15.75" x14ac:dyDescent="0.25"/>
    <row r="293" s="7" customFormat="1" ht="15.75" x14ac:dyDescent="0.25"/>
    <row r="294" s="7" customFormat="1" ht="15.75" x14ac:dyDescent="0.25"/>
    <row r="295" s="7" customFormat="1" ht="15.75" x14ac:dyDescent="0.25"/>
    <row r="296" s="7" customFormat="1" ht="15.75" x14ac:dyDescent="0.25"/>
    <row r="297" s="7" customFormat="1" ht="15.75" x14ac:dyDescent="0.25"/>
    <row r="298" s="7" customFormat="1" ht="15.75" x14ac:dyDescent="0.25"/>
    <row r="299" s="7" customFormat="1" ht="15.75" x14ac:dyDescent="0.25"/>
    <row r="300" s="7" customFormat="1" ht="15.75" x14ac:dyDescent="0.25"/>
    <row r="301" s="7" customFormat="1" ht="15.75" x14ac:dyDescent="0.25"/>
    <row r="302" s="7" customFormat="1" ht="15.75" x14ac:dyDescent="0.25"/>
    <row r="303" s="7" customFormat="1" ht="15.75" x14ac:dyDescent="0.25"/>
    <row r="304" s="7" customFormat="1" ht="15.75" x14ac:dyDescent="0.25"/>
    <row r="305" s="7" customFormat="1" ht="15.75" x14ac:dyDescent="0.25"/>
    <row r="306" s="7" customFormat="1" ht="15.75" x14ac:dyDescent="0.25"/>
    <row r="307" s="7" customFormat="1" ht="15.75" x14ac:dyDescent="0.25"/>
    <row r="308" s="7" customFormat="1" ht="15.75" x14ac:dyDescent="0.25"/>
    <row r="309" s="7" customFormat="1" ht="15.75" x14ac:dyDescent="0.25"/>
    <row r="310" s="7" customFormat="1" ht="15.75" x14ac:dyDescent="0.25"/>
    <row r="311" s="7" customFormat="1" ht="15.75" x14ac:dyDescent="0.25"/>
    <row r="312" s="7" customFormat="1" ht="15.75" x14ac:dyDescent="0.25"/>
    <row r="313" s="7" customFormat="1" ht="15.75" x14ac:dyDescent="0.25"/>
    <row r="314" s="7" customFormat="1" ht="15.75" x14ac:dyDescent="0.25"/>
    <row r="315" s="7" customFormat="1" ht="15.75" x14ac:dyDescent="0.25"/>
    <row r="316" s="7" customFormat="1" ht="15.75" x14ac:dyDescent="0.25"/>
    <row r="317" s="7" customFormat="1" ht="15.75" x14ac:dyDescent="0.25"/>
    <row r="318" s="7" customFormat="1" ht="15.75" x14ac:dyDescent="0.25"/>
    <row r="319" s="7" customFormat="1" ht="15.75" x14ac:dyDescent="0.25"/>
    <row r="320" s="7" customFormat="1" ht="15.75" x14ac:dyDescent="0.25"/>
    <row r="321" s="7" customFormat="1" ht="15.75" x14ac:dyDescent="0.25"/>
    <row r="322" s="7" customFormat="1" ht="15.75" x14ac:dyDescent="0.25"/>
    <row r="323" s="7" customFormat="1" ht="15.75" x14ac:dyDescent="0.25"/>
    <row r="324" s="7" customFormat="1" ht="15.75" x14ac:dyDescent="0.25"/>
    <row r="325" s="7" customFormat="1" ht="15.75" x14ac:dyDescent="0.25"/>
    <row r="326" s="7" customFormat="1" ht="15.75" x14ac:dyDescent="0.25"/>
    <row r="327" s="7" customFormat="1" ht="15.75" x14ac:dyDescent="0.25"/>
    <row r="328" s="7" customFormat="1" ht="15.75" x14ac:dyDescent="0.25"/>
    <row r="329" s="7" customFormat="1" ht="15.75" x14ac:dyDescent="0.25"/>
    <row r="330" s="7" customFormat="1" ht="15.75" x14ac:dyDescent="0.25"/>
    <row r="331" s="7" customFormat="1" ht="15.75" x14ac:dyDescent="0.25"/>
    <row r="332" s="7" customFormat="1" ht="15.75" x14ac:dyDescent="0.25"/>
    <row r="333" s="7" customFormat="1" ht="15.75" x14ac:dyDescent="0.25"/>
    <row r="334" s="7" customFormat="1" ht="15.75" x14ac:dyDescent="0.25"/>
    <row r="335" s="7" customFormat="1" ht="15.75" x14ac:dyDescent="0.25"/>
    <row r="336" s="7" customFormat="1" ht="15.75" x14ac:dyDescent="0.25"/>
    <row r="337" s="7" customFormat="1" ht="15.75" x14ac:dyDescent="0.25"/>
    <row r="338" s="7" customFormat="1" ht="15.75" x14ac:dyDescent="0.25"/>
    <row r="339" s="7" customFormat="1" ht="15.75" x14ac:dyDescent="0.25"/>
    <row r="340" s="7" customFormat="1" ht="15.75" x14ac:dyDescent="0.25"/>
    <row r="341" s="7" customFormat="1" ht="15.75" x14ac:dyDescent="0.25"/>
    <row r="342" s="7" customFormat="1" ht="15.75" x14ac:dyDescent="0.25"/>
    <row r="343" s="7" customFormat="1" ht="15.75" x14ac:dyDescent="0.25"/>
    <row r="344" s="7" customFormat="1" ht="15.75" x14ac:dyDescent="0.25"/>
    <row r="345" s="7" customFormat="1" ht="15.75" x14ac:dyDescent="0.25"/>
    <row r="346" s="7" customFormat="1" ht="15.75" x14ac:dyDescent="0.25"/>
    <row r="347" s="7" customFormat="1" ht="15.75" x14ac:dyDescent="0.25"/>
    <row r="348" s="7" customFormat="1" ht="15.75" x14ac:dyDescent="0.25"/>
    <row r="349" s="7" customFormat="1" ht="15.75" x14ac:dyDescent="0.25"/>
    <row r="350" s="7" customFormat="1" ht="15.75" x14ac:dyDescent="0.25"/>
    <row r="351" s="7" customFormat="1" ht="15.75" x14ac:dyDescent="0.25"/>
    <row r="352" s="7" customFormat="1" ht="15.75" x14ac:dyDescent="0.25"/>
    <row r="353" s="7" customFormat="1" ht="15.75" x14ac:dyDescent="0.25"/>
    <row r="354" s="7" customFormat="1" ht="15.75" x14ac:dyDescent="0.25"/>
    <row r="355" s="7" customFormat="1" ht="15.75" x14ac:dyDescent="0.25"/>
    <row r="356" s="7" customFormat="1" ht="15.75" x14ac:dyDescent="0.25"/>
    <row r="357" s="7" customFormat="1" ht="15.75" x14ac:dyDescent="0.25"/>
    <row r="358" s="7" customFormat="1" ht="15.75" x14ac:dyDescent="0.25"/>
    <row r="359" s="7" customFormat="1" ht="15.75" x14ac:dyDescent="0.25"/>
    <row r="360" s="7" customFormat="1" ht="15.75" x14ac:dyDescent="0.25"/>
    <row r="361" s="7" customFormat="1" ht="15.75" x14ac:dyDescent="0.25"/>
    <row r="362" s="7" customFormat="1" ht="15.75" x14ac:dyDescent="0.25"/>
    <row r="363" s="7" customFormat="1" ht="15.75" x14ac:dyDescent="0.25"/>
    <row r="364" s="7" customFormat="1" ht="15.75" x14ac:dyDescent="0.25"/>
    <row r="365" s="7" customFormat="1" ht="15.75" x14ac:dyDescent="0.25"/>
    <row r="366" s="7" customFormat="1" ht="15.75" x14ac:dyDescent="0.25"/>
    <row r="367" s="7" customFormat="1" ht="15.75" x14ac:dyDescent="0.25"/>
    <row r="368" s="7" customFormat="1" ht="15.75" x14ac:dyDescent="0.25"/>
    <row r="369" s="7" customFormat="1" ht="15.75" x14ac:dyDescent="0.25"/>
    <row r="370" s="7" customFormat="1" ht="15.75" x14ac:dyDescent="0.25"/>
    <row r="371" s="7" customFormat="1" ht="15.75" x14ac:dyDescent="0.25"/>
    <row r="372" s="7" customFormat="1" ht="15.75" x14ac:dyDescent="0.25"/>
    <row r="373" s="7" customFormat="1" ht="15.75" x14ac:dyDescent="0.25"/>
    <row r="374" s="7" customFormat="1" ht="15.75" x14ac:dyDescent="0.25"/>
    <row r="375" s="7" customFormat="1" ht="15.75" x14ac:dyDescent="0.25"/>
    <row r="376" s="7" customFormat="1" ht="15.75" x14ac:dyDescent="0.25"/>
    <row r="377" s="7" customFormat="1" ht="15.75" x14ac:dyDescent="0.25"/>
    <row r="378" s="7" customFormat="1" ht="15.75" x14ac:dyDescent="0.25"/>
    <row r="379" s="7" customFormat="1" ht="15.75" x14ac:dyDescent="0.25"/>
    <row r="380" s="7" customFormat="1" ht="15.75" x14ac:dyDescent="0.25"/>
    <row r="381" s="7" customFormat="1" ht="15.75" x14ac:dyDescent="0.25"/>
    <row r="382" s="7" customFormat="1" ht="15.75" x14ac:dyDescent="0.25"/>
    <row r="383" s="7" customFormat="1" ht="15.75" x14ac:dyDescent="0.25"/>
    <row r="384" s="7" customFormat="1" ht="15.75" x14ac:dyDescent="0.25"/>
    <row r="385" s="7" customFormat="1" ht="15.75" x14ac:dyDescent="0.25"/>
    <row r="386" s="7" customFormat="1" ht="15.75" x14ac:dyDescent="0.25"/>
    <row r="387" s="7" customFormat="1" ht="15.75" x14ac:dyDescent="0.25"/>
    <row r="388" s="7" customFormat="1" ht="15.75" x14ac:dyDescent="0.25"/>
    <row r="389" s="7" customFormat="1" ht="15.75" x14ac:dyDescent="0.25"/>
    <row r="390" s="7" customFormat="1" ht="15.75" x14ac:dyDescent="0.25"/>
    <row r="391" s="7" customFormat="1" ht="15.75" x14ac:dyDescent="0.25"/>
    <row r="392" s="7" customFormat="1" ht="15.75" x14ac:dyDescent="0.25"/>
    <row r="393" s="7" customFormat="1" ht="15.75" x14ac:dyDescent="0.25"/>
    <row r="394" s="7" customFormat="1" ht="15.75" x14ac:dyDescent="0.25"/>
    <row r="395" s="7" customFormat="1" ht="15.75" x14ac:dyDescent="0.25"/>
    <row r="396" s="7" customFormat="1" ht="15.75" x14ac:dyDescent="0.25"/>
    <row r="397" s="7" customFormat="1" ht="15.75" x14ac:dyDescent="0.25"/>
    <row r="398" s="7" customFormat="1" ht="15.75" x14ac:dyDescent="0.25"/>
    <row r="399" s="7" customFormat="1" ht="15.75" x14ac:dyDescent="0.25"/>
    <row r="400" s="7" customFormat="1" ht="15.75" x14ac:dyDescent="0.25"/>
    <row r="401" s="7" customFormat="1" ht="15.75" x14ac:dyDescent="0.25"/>
    <row r="402" s="7" customFormat="1" ht="15.75" x14ac:dyDescent="0.25"/>
    <row r="403" s="7" customFormat="1" ht="15.75" x14ac:dyDescent="0.25"/>
    <row r="404" s="7" customFormat="1" ht="15.75" x14ac:dyDescent="0.25"/>
    <row r="405" s="7" customFormat="1" ht="15.75" x14ac:dyDescent="0.25"/>
    <row r="406" s="7" customFormat="1" ht="15.75" x14ac:dyDescent="0.25"/>
    <row r="407" s="7" customFormat="1" ht="15.75" x14ac:dyDescent="0.25"/>
    <row r="408" s="7" customFormat="1" ht="15.75" x14ac:dyDescent="0.25"/>
    <row r="409" s="7" customFormat="1" ht="15.75" x14ac:dyDescent="0.25"/>
    <row r="410" s="7" customFormat="1" ht="15.75" x14ac:dyDescent="0.25"/>
    <row r="411" s="7" customFormat="1" ht="15.75" x14ac:dyDescent="0.25"/>
    <row r="412" s="7" customFormat="1" ht="15.75" x14ac:dyDescent="0.25"/>
    <row r="413" s="7" customFormat="1" ht="15.75" x14ac:dyDescent="0.25"/>
    <row r="414" s="7" customFormat="1" ht="15.75" x14ac:dyDescent="0.25"/>
    <row r="415" s="7" customFormat="1" ht="15.75" x14ac:dyDescent="0.25"/>
    <row r="416" s="7" customFormat="1" ht="15.75" x14ac:dyDescent="0.25"/>
    <row r="417" s="7" customFormat="1" ht="15.75" x14ac:dyDescent="0.25"/>
    <row r="418" s="7" customFormat="1" ht="15.75" x14ac:dyDescent="0.25"/>
    <row r="419" s="7" customFormat="1" ht="15.75" x14ac:dyDescent="0.25"/>
    <row r="420" s="7" customFormat="1" ht="15.75" x14ac:dyDescent="0.25"/>
    <row r="421" s="7" customFormat="1" ht="15.75" x14ac:dyDescent="0.25"/>
    <row r="422" s="7" customFormat="1" ht="15.75" x14ac:dyDescent="0.25"/>
    <row r="423" s="7" customFormat="1" ht="15.75" x14ac:dyDescent="0.25"/>
    <row r="424" s="7" customFormat="1" ht="15.75" x14ac:dyDescent="0.25"/>
    <row r="425" s="7" customFormat="1" ht="15.75" x14ac:dyDescent="0.25"/>
    <row r="426" s="7" customFormat="1" ht="15.75" x14ac:dyDescent="0.25"/>
    <row r="427" s="7" customFormat="1" ht="15.75" x14ac:dyDescent="0.25"/>
    <row r="428" s="7" customFormat="1" ht="15.75" x14ac:dyDescent="0.25"/>
    <row r="429" s="7" customFormat="1" ht="15.75" x14ac:dyDescent="0.25"/>
    <row r="430" s="7" customFormat="1" ht="15.75" x14ac:dyDescent="0.25"/>
    <row r="431" s="7" customFormat="1" ht="15.75" x14ac:dyDescent="0.25"/>
    <row r="432" s="7" customFormat="1" ht="15.75" x14ac:dyDescent="0.25"/>
    <row r="433" s="7" customFormat="1" ht="15.75" x14ac:dyDescent="0.25"/>
    <row r="434" s="7" customFormat="1" ht="15.75" x14ac:dyDescent="0.25"/>
    <row r="435" s="7" customFormat="1" ht="15.75" x14ac:dyDescent="0.25"/>
    <row r="436" s="7" customFormat="1" ht="15.75" x14ac:dyDescent="0.25"/>
    <row r="437" s="7" customFormat="1" ht="15.75" x14ac:dyDescent="0.25"/>
    <row r="438" s="7" customFormat="1" ht="15.75" x14ac:dyDescent="0.25"/>
    <row r="439" s="7" customFormat="1" ht="15.75" x14ac:dyDescent="0.25"/>
    <row r="440" s="7" customFormat="1" ht="15.75" x14ac:dyDescent="0.25"/>
    <row r="441" s="7" customFormat="1" ht="15.75" x14ac:dyDescent="0.25"/>
    <row r="442" s="7" customFormat="1" ht="15.75" x14ac:dyDescent="0.25"/>
    <row r="443" s="7" customFormat="1" ht="15.75" x14ac:dyDescent="0.25"/>
    <row r="444" s="7" customFormat="1" ht="15.75" x14ac:dyDescent="0.25"/>
    <row r="445" s="7" customFormat="1" ht="15.75" x14ac:dyDescent="0.25"/>
    <row r="446" s="7" customFormat="1" ht="15.75" x14ac:dyDescent="0.25"/>
    <row r="447" s="7" customFormat="1" ht="15.75" x14ac:dyDescent="0.25"/>
    <row r="448" s="7" customFormat="1" ht="15.75" x14ac:dyDescent="0.25"/>
    <row r="449" s="7" customFormat="1" ht="15.75" x14ac:dyDescent="0.25"/>
    <row r="450" s="7" customFormat="1" ht="15.75" x14ac:dyDescent="0.25"/>
    <row r="451" s="7" customFormat="1" ht="15.75" x14ac:dyDescent="0.25"/>
    <row r="452" s="7" customFormat="1" ht="15.75" x14ac:dyDescent="0.25"/>
    <row r="453" s="7" customFormat="1" ht="15.75" x14ac:dyDescent="0.25"/>
    <row r="454" s="7" customFormat="1" ht="15.75" x14ac:dyDescent="0.25"/>
    <row r="455" s="7" customFormat="1" ht="15.75" x14ac:dyDescent="0.25"/>
    <row r="456" s="7" customFormat="1" ht="15.75" x14ac:dyDescent="0.25"/>
    <row r="457" s="7" customFormat="1" ht="15.75" x14ac:dyDescent="0.25"/>
    <row r="458" s="7" customFormat="1" ht="15.75" x14ac:dyDescent="0.25"/>
    <row r="459" s="7" customFormat="1" ht="15.75" x14ac:dyDescent="0.25"/>
    <row r="460" s="7" customFormat="1" ht="15.75" x14ac:dyDescent="0.25"/>
    <row r="461" s="7" customFormat="1" ht="15.75" x14ac:dyDescent="0.25"/>
    <row r="462" s="7" customFormat="1" ht="15.75" x14ac:dyDescent="0.25"/>
    <row r="463" s="7" customFormat="1" ht="15.75" x14ac:dyDescent="0.25"/>
    <row r="464" s="7" customFormat="1" ht="15.75" x14ac:dyDescent="0.25"/>
    <row r="465" spans="4:4" s="7" customFormat="1" ht="15.75" x14ac:dyDescent="0.25"/>
    <row r="466" spans="4:4" s="7" customFormat="1" ht="15.75" x14ac:dyDescent="0.25"/>
    <row r="467" spans="4:4" s="7" customFormat="1" ht="15.75" x14ac:dyDescent="0.25"/>
    <row r="468" spans="4:4" s="7" customFormat="1" ht="15.75" x14ac:dyDescent="0.25"/>
    <row r="469" spans="4:4" s="7" customFormat="1" ht="15.75" x14ac:dyDescent="0.25"/>
    <row r="470" spans="4:4" s="7" customFormat="1" ht="15.75" x14ac:dyDescent="0.25"/>
    <row r="471" spans="4:4" s="7" customFormat="1" ht="15.75" x14ac:dyDescent="0.25"/>
    <row r="472" spans="4:4" s="7" customFormat="1" ht="15.75" x14ac:dyDescent="0.25"/>
    <row r="473" spans="4:4" s="7" customFormat="1" ht="15.75" x14ac:dyDescent="0.25"/>
    <row r="474" spans="4:4" x14ac:dyDescent="0.25">
      <c r="D474" s="1"/>
    </row>
    <row r="475" spans="4:4" x14ac:dyDescent="0.25">
      <c r="D475" s="1"/>
    </row>
    <row r="476" spans="4:4" x14ac:dyDescent="0.25">
      <c r="D476" s="1"/>
    </row>
    <row r="477" spans="4:4" x14ac:dyDescent="0.25">
      <c r="D477" s="1"/>
    </row>
    <row r="478" spans="4:4" x14ac:dyDescent="0.25">
      <c r="D478" s="1"/>
    </row>
    <row r="479" spans="4:4" x14ac:dyDescent="0.25">
      <c r="D479" s="1"/>
    </row>
    <row r="480" spans="4:4" x14ac:dyDescent="0.25">
      <c r="D480" s="1"/>
    </row>
    <row r="481" spans="4:4" x14ac:dyDescent="0.25">
      <c r="D481" s="1"/>
    </row>
    <row r="482" spans="4:4" x14ac:dyDescent="0.25">
      <c r="D482" s="1"/>
    </row>
    <row r="483" spans="4:4" x14ac:dyDescent="0.25">
      <c r="D483" s="1"/>
    </row>
    <row r="484" spans="4:4" x14ac:dyDescent="0.25">
      <c r="D484" s="1"/>
    </row>
    <row r="485" spans="4:4" x14ac:dyDescent="0.25">
      <c r="D485" s="1"/>
    </row>
    <row r="486" spans="4:4" x14ac:dyDescent="0.25">
      <c r="D486" s="1"/>
    </row>
    <row r="487" spans="4:4" x14ac:dyDescent="0.25">
      <c r="D487" s="1"/>
    </row>
    <row r="488" spans="4:4" x14ac:dyDescent="0.25">
      <c r="D488" s="1"/>
    </row>
    <row r="489" spans="4:4" x14ac:dyDescent="0.25">
      <c r="D489" s="1"/>
    </row>
    <row r="490" spans="4:4" x14ac:dyDescent="0.25">
      <c r="D490" s="1"/>
    </row>
    <row r="491" spans="4:4" x14ac:dyDescent="0.25">
      <c r="D491" s="1"/>
    </row>
    <row r="492" spans="4:4" x14ac:dyDescent="0.25">
      <c r="D492" s="1"/>
    </row>
    <row r="493" spans="4:4" x14ac:dyDescent="0.25">
      <c r="D493" s="1"/>
    </row>
    <row r="494" spans="4:4" x14ac:dyDescent="0.25">
      <c r="D494" s="1"/>
    </row>
    <row r="495" spans="4:4" x14ac:dyDescent="0.25">
      <c r="D495" s="1"/>
    </row>
    <row r="496" spans="4:4" x14ac:dyDescent="0.25">
      <c r="D496" s="1"/>
    </row>
    <row r="497" spans="4:4" x14ac:dyDescent="0.25">
      <c r="D497" s="1"/>
    </row>
    <row r="498" spans="4:4" x14ac:dyDescent="0.25">
      <c r="D498" s="1"/>
    </row>
    <row r="499" spans="4:4" x14ac:dyDescent="0.25">
      <c r="D499" s="1"/>
    </row>
    <row r="500" spans="4:4" x14ac:dyDescent="0.25">
      <c r="D500" s="1"/>
    </row>
    <row r="501" spans="4:4" x14ac:dyDescent="0.25">
      <c r="D501" s="1"/>
    </row>
    <row r="502" spans="4:4" x14ac:dyDescent="0.25">
      <c r="D502" s="1"/>
    </row>
    <row r="503" spans="4:4" x14ac:dyDescent="0.25">
      <c r="D503" s="1"/>
    </row>
    <row r="504" spans="4:4" x14ac:dyDescent="0.25">
      <c r="D504" s="1"/>
    </row>
    <row r="505" spans="4:4" x14ac:dyDescent="0.25">
      <c r="D505" s="1"/>
    </row>
    <row r="506" spans="4:4" x14ac:dyDescent="0.25">
      <c r="D506" s="1"/>
    </row>
    <row r="507" spans="4:4" x14ac:dyDescent="0.25">
      <c r="D507" s="1"/>
    </row>
    <row r="508" spans="4:4" x14ac:dyDescent="0.25">
      <c r="D508" s="1"/>
    </row>
  </sheetData>
  <mergeCells count="8">
    <mergeCell ref="C2:E2"/>
    <mergeCell ref="D1:E1"/>
    <mergeCell ref="A3:E3"/>
    <mergeCell ref="E5:E6"/>
    <mergeCell ref="D5:D6"/>
    <mergeCell ref="A5:A6"/>
    <mergeCell ref="B5:B6"/>
    <mergeCell ref="C5:C6"/>
  </mergeCells>
  <pageMargins left="0.23622047244094488" right="0.23622047244094488" top="0.74803149606299213" bottom="0.74803149606299213" header="0.31496062992125984" footer="0.31496062992125984"/>
  <pageSetup paperSize="9" scale="73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2018-04-27T04:46:32Z</dcterms:modified>
</cp:coreProperties>
</file>