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95" windowWidth="27555" windowHeight="1192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20" i="1" l="1"/>
  <c r="C20" i="1"/>
  <c r="B20" i="1"/>
  <c r="D13" i="1" l="1"/>
  <c r="C13" i="1"/>
  <c r="B13" i="1"/>
  <c r="D10" i="1"/>
  <c r="C10" i="1"/>
  <c r="B10" i="1"/>
  <c r="D12" i="1" l="1"/>
  <c r="C12" i="1"/>
  <c r="B12" i="1"/>
  <c r="D34" i="1" l="1"/>
  <c r="C34" i="1"/>
  <c r="B34" i="1"/>
  <c r="D25" i="1"/>
  <c r="D19" i="1" s="1"/>
  <c r="C25" i="1"/>
  <c r="C19" i="1" s="1"/>
  <c r="B25" i="1"/>
  <c r="B19" i="1" s="1"/>
  <c r="D15" i="1"/>
  <c r="C15" i="1"/>
  <c r="B15" i="1"/>
  <c r="D8" i="1"/>
  <c r="C8" i="1"/>
  <c r="B8" i="1"/>
  <c r="C7" i="1" l="1"/>
  <c r="B7" i="1"/>
  <c r="D7" i="1"/>
  <c r="D6" i="1" l="1"/>
  <c r="D43" i="1" s="1"/>
  <c r="C6" i="1"/>
  <c r="C43" i="1" s="1"/>
  <c r="B6" i="1"/>
  <c r="B43" i="1" s="1"/>
</calcChain>
</file>

<file path=xl/sharedStrings.xml><?xml version="1.0" encoding="utf-8"?>
<sst xmlns="http://schemas.openxmlformats.org/spreadsheetml/2006/main" count="42" uniqueCount="42">
  <si>
    <t xml:space="preserve">Наименование </t>
  </si>
  <si>
    <t>НАЛОГОВЫЕ И НЕНАЛОГОВЫЕ ДОХОДЫ</t>
  </si>
  <si>
    <t>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</si>
  <si>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</si>
  <si>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</si>
  <si>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</si>
  <si>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</si>
  <si>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</si>
  <si>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</si>
  <si>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</si>
  <si>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</si>
  <si>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 с организаций, обладающих земельным участком, расположенным в границах городских  поселений</t>
  </si>
  <si>
    <t>Земельный налог с физических лиц, обладающих земельным участком, расположенным в границах  городских  поселений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</si>
  <si>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</si>
  <si>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</si>
  <si>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 xml:space="preserve">Доходы,  получаемые  в  виде  арендной  платы  за  земельные участки, государственная  собственность  на которые не разграничена и которые  расположены в границах поселений, а также средства от продажи  права на заключение  договоров  аренды  указанных земельных участков
</t>
  </si>
  <si>
    <t xml:space="preserve">Доходы от сдачи в аренду имущества, составляющего казну городских поселений (за исключением земельных участков)  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</si>
  <si>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</si>
  <si>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ДОХОДЫ ОТ ПРОДАЖИ МАТЕРИАЛЬНЫХ И НЕМАТЕРИАЛЬНЫХ АКТИВОВ</t>
  </si>
  <si>
    <t xml:space="preserve"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</si>
  <si>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Доходы    от    продажи    земельных    участков, государственная  собственность  на   которые   не разграничена и  которые  расположены  в  границах городских поселений
</t>
  </si>
  <si>
    <t>Доходы от продажи земельных участков, находящихся в собственности городских поселений ( 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</si>
  <si>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</si>
  <si>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</si>
  <si>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</si>
  <si>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ПРОЧИЕ НЕНАЛОГОВЫЕ ДОХОДЫ</t>
  </si>
  <si>
    <t>БЕЗВОЗМЕЗДНЫЕ ПОСТУПЛЕНИЯ</t>
  </si>
  <si>
    <t>Дотации бюджетам поселений на выравнивание уровня бюджетной обеспеченности</t>
  </si>
  <si>
    <t xml:space="preserve">  Субсидии бюджетам городских поселений на реализацию программ формирования современной городской среды</t>
  </si>
  <si>
    <t xml:space="preserve">  Прочие субсидии бюджетам городских поселений на реализацию мероприятий  в области земельных отношений</t>
  </si>
  <si>
    <t>ПРОЧИЕ БЕЗВОЗМЕЗДНЫЕ ПОСТУПЛЕНИЯ</t>
  </si>
  <si>
    <t>ВСЕГО</t>
  </si>
  <si>
    <t>Субсидии бюджетам городских поселений на обеспечение мероприятий по переселению граждан из аварийного жилищного фонда, в том числе,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</si>
  <si>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Единый сельскохозяйственный налог</t>
  </si>
  <si>
    <t>Субсидия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</si>
  <si>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Субсидия на разработку землеустроительной документации по описанию границ населенных пунктов Калужской области для внесения в сведения ЕГРН и (или) разработку землеустроительной документации по описанию границ территориальных зон муниципальных образований Калужской области для внесения в сведения ЕГРН</t>
  </si>
  <si>
    <t>Субсидия на выполнение кадастровых работ по внесению изменений в документы территориального планирования и градостроительного зонирования</t>
  </si>
  <si>
    <t xml:space="preserve">Прогноз доходов бюджета муниципального образования городское поселение город Боровск на 2024-2026 годы </t>
  </si>
  <si>
    <t>2024 г.                  (план)</t>
  </si>
  <si>
    <t>2025 г.                  (прогноз)</t>
  </si>
  <si>
    <t>2026 г.                     (прогноз)</t>
  </si>
  <si>
    <t xml:space="preserve"> 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</si>
</sst>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color indexed="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rgb="FF000000"/>
      <name val="Arial Cyr"/>
    </font>
    <font>
      <sz val="12"/>
      <name val="Times New Roman"/>
      <family val="1"/>
      <charset val="204"/>
    </font>
    <font>
      <sz val="14"/>
      <color theme="5" tint="-0.49998474074526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/>
    <xf numFmtId="0" fontId="9" fillId="0" borderId="2">
      <alignment horizontal="left" wrapText="1" indent="2"/>
    </xf>
    <xf numFmtId="4" fontId="9" fillId="0" borderId="3">
      <alignment horizontal="right" shrinkToFit="1"/>
    </xf>
  </cellStyleXfs>
  <cellXfs count="1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4" fillId="0" borderId="1" xfId="2" applyFont="1" applyFill="1" applyBorder="1" applyAlignment="1" applyProtection="1">
      <alignment horizontal="left" vertical="center" wrapText="1"/>
      <protection locked="0"/>
    </xf>
    <xf numFmtId="4" fontId="4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2" applyFont="1" applyFill="1" applyBorder="1" applyAlignment="1" applyProtection="1">
      <alignment horizontal="left" vertical="center" wrapText="1"/>
      <protection locked="0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/>
      <protection locked="0"/>
    </xf>
    <xf numFmtId="0" fontId="10" fillId="0" borderId="1" xfId="3" applyNumberFormat="1" applyFont="1" applyBorder="1" applyAlignment="1" applyProtection="1">
      <alignment horizontal="left" vertical="center" wrapText="1"/>
    </xf>
    <xf numFmtId="0" fontId="11" fillId="0" borderId="1" xfId="2" applyFont="1" applyFill="1" applyBorder="1" applyAlignment="1" applyProtection="1">
      <alignment horizontal="left" vertical="center" wrapText="1"/>
      <protection locked="0"/>
    </xf>
    <xf numFmtId="4" fontId="11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1" fillId="0" borderId="0" xfId="0" applyNumberFormat="1" applyFont="1" applyFill="1" applyAlignment="1" applyProtection="1">
      <alignment horizontal="left" vertical="center" wrapText="1"/>
      <protection locked="0"/>
    </xf>
    <xf numFmtId="4" fontId="11" fillId="0" borderId="1" xfId="4" applyNumberFormat="1" applyFont="1" applyBorder="1" applyAlignment="1" applyProtection="1">
      <alignment horizontal="right" vertical="center" shrinkToFit="1"/>
    </xf>
    <xf numFmtId="0" fontId="1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 applyProtection="1">
      <alignment horizontal="center" vertical="center" wrapText="1"/>
      <protection locked="0"/>
    </xf>
    <xf numFmtId="0" fontId="5" fillId="0" borderId="1" xfId="2" applyFont="1" applyFill="1" applyBorder="1" applyAlignment="1" applyProtection="1">
      <alignment horizontal="left" vertical="justify" wrapText="1"/>
      <protection locked="0"/>
    </xf>
    <xf numFmtId="0" fontId="8" fillId="0" borderId="0" xfId="0" applyFont="1" applyFill="1" applyAlignment="1">
      <alignment horizontal="center" vertical="center" wrapText="1"/>
    </xf>
  </cellXfs>
  <cellStyles count="5">
    <cellStyle name="xl32" xfId="3"/>
    <cellStyle name="xl52" xfId="4"/>
    <cellStyle name="Обычный" xfId="0" builtinId="0"/>
    <cellStyle name="Обычный 2" xfId="2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43"/>
  <sheetViews>
    <sheetView tabSelected="1" topLeftCell="A30" workbookViewId="0">
      <selection activeCell="B43" sqref="B43"/>
    </sheetView>
  </sheetViews>
  <sheetFormatPr defaultRowHeight="18.75" x14ac:dyDescent="0.25"/>
  <cols>
    <col min="1" max="1" width="63.28515625" style="1" customWidth="1"/>
    <col min="2" max="2" width="22.140625" style="1" customWidth="1"/>
    <col min="3" max="3" width="22.28515625" style="1" customWidth="1"/>
    <col min="4" max="4" width="23.5703125" style="1" customWidth="1"/>
    <col min="5" max="5" width="9.140625" style="1"/>
    <col min="6" max="8" width="17.7109375" style="1" bestFit="1" customWidth="1"/>
    <col min="9" max="9" width="15" style="1" bestFit="1" customWidth="1"/>
    <col min="10" max="16384" width="9.140625" style="1"/>
  </cols>
  <sheetData>
    <row r="2" spans="1:4" ht="34.5" customHeight="1" x14ac:dyDescent="0.25">
      <c r="A2" s="17" t="s">
        <v>37</v>
      </c>
      <c r="B2" s="17"/>
      <c r="C2" s="17"/>
      <c r="D2" s="17"/>
    </row>
    <row r="4" spans="1:4" ht="56.25" customHeight="1" x14ac:dyDescent="0.25">
      <c r="A4" s="14" t="s">
        <v>0</v>
      </c>
      <c r="B4" s="15" t="s">
        <v>38</v>
      </c>
      <c r="C4" s="15" t="s">
        <v>39</v>
      </c>
      <c r="D4" s="15" t="s">
        <v>40</v>
      </c>
    </row>
    <row r="5" spans="1:4" ht="13.5" customHeight="1" x14ac:dyDescent="0.25">
      <c r="A5" s="7">
        <v>1</v>
      </c>
      <c r="B5" s="8">
        <v>2</v>
      </c>
      <c r="C5" s="8">
        <v>3</v>
      </c>
      <c r="D5" s="8">
        <v>4</v>
      </c>
    </row>
    <row r="6" spans="1:4" s="2" customFormat="1" x14ac:dyDescent="0.25">
      <c r="A6" s="3" t="s">
        <v>1</v>
      </c>
      <c r="B6" s="4">
        <f>B7+B19</f>
        <v>94719255.530000001</v>
      </c>
      <c r="C6" s="4">
        <f t="shared" ref="C6:D6" si="0">C7+C19</f>
        <v>95314578.469999999</v>
      </c>
      <c r="D6" s="4">
        <f t="shared" si="0"/>
        <v>98782141.379999995</v>
      </c>
    </row>
    <row r="7" spans="1:4" s="2" customFormat="1" x14ac:dyDescent="0.25">
      <c r="A7" s="3" t="s">
        <v>2</v>
      </c>
      <c r="B7" s="4">
        <f>B8+B10+B12+B15</f>
        <v>87319255.530000001</v>
      </c>
      <c r="C7" s="4">
        <f>C8+C10+C12+C15</f>
        <v>90514578.469999999</v>
      </c>
      <c r="D7" s="4">
        <f>D8+D10+D12+D15</f>
        <v>93982141.379999995</v>
      </c>
    </row>
    <row r="8" spans="1:4" s="2" customFormat="1" x14ac:dyDescent="0.25">
      <c r="A8" s="10" t="s">
        <v>3</v>
      </c>
      <c r="B8" s="11">
        <f t="shared" ref="B8:D8" si="1">B9</f>
        <v>36300000</v>
      </c>
      <c r="C8" s="11">
        <f t="shared" si="1"/>
        <v>37780000</v>
      </c>
      <c r="D8" s="11">
        <f t="shared" si="1"/>
        <v>39100000</v>
      </c>
    </row>
    <row r="9" spans="1:4" s="2" customFormat="1" x14ac:dyDescent="0.25">
      <c r="A9" s="5" t="s">
        <v>4</v>
      </c>
      <c r="B9" s="6">
        <v>36300000</v>
      </c>
      <c r="C9" s="6">
        <v>37780000</v>
      </c>
      <c r="D9" s="6">
        <v>39100000</v>
      </c>
    </row>
    <row r="10" spans="1:4" s="2" customFormat="1" ht="56.25" x14ac:dyDescent="0.25">
      <c r="A10" s="10" t="s">
        <v>5</v>
      </c>
      <c r="B10" s="11">
        <f>B11</f>
        <v>2561655.5299999998</v>
      </c>
      <c r="C10" s="11">
        <f t="shared" ref="C10:D10" si="2">C11</f>
        <v>2674778.4700000002</v>
      </c>
      <c r="D10" s="11">
        <f t="shared" si="2"/>
        <v>2730041.38</v>
      </c>
    </row>
    <row r="11" spans="1:4" s="2" customFormat="1" ht="56.25" x14ac:dyDescent="0.25">
      <c r="A11" s="5" t="s">
        <v>6</v>
      </c>
      <c r="B11" s="6">
        <v>2561655.5299999998</v>
      </c>
      <c r="C11" s="6">
        <v>2674778.4700000002</v>
      </c>
      <c r="D11" s="6">
        <v>2730041.38</v>
      </c>
    </row>
    <row r="12" spans="1:4" s="2" customFormat="1" x14ac:dyDescent="0.25">
      <c r="A12" s="10" t="s">
        <v>7</v>
      </c>
      <c r="B12" s="11">
        <f>SUM(B13:B14)</f>
        <v>28107600</v>
      </c>
      <c r="C12" s="11">
        <f t="shared" ref="C12:D12" si="3">SUM(C13:C14)</f>
        <v>29509800</v>
      </c>
      <c r="D12" s="11">
        <f t="shared" si="3"/>
        <v>30982100</v>
      </c>
    </row>
    <row r="13" spans="1:4" s="2" customFormat="1" ht="37.5" x14ac:dyDescent="0.25">
      <c r="A13" s="5" t="s">
        <v>8</v>
      </c>
      <c r="B13" s="6">
        <f>15421763.04+12656836.96</f>
        <v>28078600</v>
      </c>
      <c r="C13" s="6">
        <f>16191901.01+13288898.99</f>
        <v>29480800</v>
      </c>
      <c r="D13" s="6">
        <f>17000540+13952560</f>
        <v>30953100</v>
      </c>
    </row>
    <row r="14" spans="1:4" s="2" customFormat="1" x14ac:dyDescent="0.25">
      <c r="A14" s="5" t="s">
        <v>33</v>
      </c>
      <c r="B14" s="6">
        <v>29000</v>
      </c>
      <c r="C14" s="6">
        <v>29000</v>
      </c>
      <c r="D14" s="6">
        <v>29000</v>
      </c>
    </row>
    <row r="15" spans="1:4" s="2" customFormat="1" x14ac:dyDescent="0.25">
      <c r="A15" s="10" t="s">
        <v>9</v>
      </c>
      <c r="B15" s="11">
        <f>B16+B17+B18</f>
        <v>20350000</v>
      </c>
      <c r="C15" s="11">
        <f>C16+C17+C18</f>
        <v>20550000</v>
      </c>
      <c r="D15" s="11">
        <f>D16+D17+D18</f>
        <v>21170000</v>
      </c>
    </row>
    <row r="16" spans="1:4" s="2" customFormat="1" ht="60" customHeight="1" x14ac:dyDescent="0.25">
      <c r="A16" s="5" t="s">
        <v>10</v>
      </c>
      <c r="B16" s="6">
        <v>6500000</v>
      </c>
      <c r="C16" s="6">
        <v>6550000</v>
      </c>
      <c r="D16" s="6">
        <v>6600000</v>
      </c>
    </row>
    <row r="17" spans="1:8" s="2" customFormat="1" ht="56.25" x14ac:dyDescent="0.25">
      <c r="A17" s="5" t="s">
        <v>11</v>
      </c>
      <c r="B17" s="6">
        <v>9600000</v>
      </c>
      <c r="C17" s="6">
        <v>9740000</v>
      </c>
      <c r="D17" s="6">
        <v>10220000</v>
      </c>
      <c r="F17" s="12"/>
      <c r="G17" s="12"/>
      <c r="H17" s="12"/>
    </row>
    <row r="18" spans="1:8" s="2" customFormat="1" ht="63.75" customHeight="1" x14ac:dyDescent="0.25">
      <c r="A18" s="5" t="s">
        <v>12</v>
      </c>
      <c r="B18" s="6">
        <v>4250000</v>
      </c>
      <c r="C18" s="6">
        <v>4260000</v>
      </c>
      <c r="D18" s="6">
        <v>4350000</v>
      </c>
    </row>
    <row r="19" spans="1:8" s="2" customFormat="1" x14ac:dyDescent="0.25">
      <c r="A19" s="3" t="s">
        <v>13</v>
      </c>
      <c r="B19" s="4">
        <f>B20+B25+B30+B32</f>
        <v>7400000</v>
      </c>
      <c r="C19" s="4">
        <f t="shared" ref="C19:D19" si="4">C20+C25+C30+C32</f>
        <v>4800000</v>
      </c>
      <c r="D19" s="4">
        <f t="shared" si="4"/>
        <v>4800000</v>
      </c>
    </row>
    <row r="20" spans="1:8" s="2" customFormat="1" ht="57" customHeight="1" x14ac:dyDescent="0.25">
      <c r="A20" s="10" t="s">
        <v>14</v>
      </c>
      <c r="B20" s="11">
        <f>SUM(B21:B23)</f>
        <v>2300000</v>
      </c>
      <c r="C20" s="11">
        <f t="shared" ref="C20:D20" si="5">SUM(C21:C23)</f>
        <v>2300000</v>
      </c>
      <c r="D20" s="11">
        <f t="shared" si="5"/>
        <v>2300000</v>
      </c>
    </row>
    <row r="21" spans="1:8" s="2" customFormat="1" ht="112.5" customHeight="1" x14ac:dyDescent="0.25">
      <c r="A21" s="16" t="s">
        <v>15</v>
      </c>
      <c r="B21" s="6">
        <v>900000</v>
      </c>
      <c r="C21" s="6">
        <v>900000</v>
      </c>
      <c r="D21" s="6">
        <v>900000</v>
      </c>
    </row>
    <row r="22" spans="1:8" s="2" customFormat="1" ht="120.75" customHeight="1" x14ac:dyDescent="0.25">
      <c r="A22" s="5" t="s">
        <v>41</v>
      </c>
      <c r="B22" s="6">
        <v>300000</v>
      </c>
      <c r="C22" s="6">
        <v>300000</v>
      </c>
      <c r="D22" s="6">
        <v>300000</v>
      </c>
    </row>
    <row r="23" spans="1:8" s="2" customFormat="1" ht="60.75" customHeight="1" x14ac:dyDescent="0.25">
      <c r="A23" s="5" t="s">
        <v>16</v>
      </c>
      <c r="B23" s="6">
        <v>1100000</v>
      </c>
      <c r="C23" s="6">
        <v>1100000</v>
      </c>
      <c r="D23" s="6">
        <v>1100000</v>
      </c>
    </row>
    <row r="24" spans="1:8" s="2" customFormat="1" ht="131.25" hidden="1" x14ac:dyDescent="0.25">
      <c r="A24" s="5" t="s">
        <v>17</v>
      </c>
      <c r="B24" s="6"/>
      <c r="C24" s="6"/>
      <c r="D24" s="6"/>
    </row>
    <row r="25" spans="1:8" s="2" customFormat="1" ht="41.25" customHeight="1" x14ac:dyDescent="0.25">
      <c r="A25" s="10" t="s">
        <v>18</v>
      </c>
      <c r="B25" s="11">
        <f>B26+B27+B29+B28</f>
        <v>5000000</v>
      </c>
      <c r="C25" s="11">
        <f>C26+C27+C29+C28</f>
        <v>2400000</v>
      </c>
      <c r="D25" s="11">
        <f>D26+D27+D29+D28</f>
        <v>2400000</v>
      </c>
    </row>
    <row r="26" spans="1:8" s="2" customFormat="1" ht="130.5" customHeight="1" x14ac:dyDescent="0.25">
      <c r="A26" s="5" t="s">
        <v>19</v>
      </c>
      <c r="B26" s="6">
        <v>500000</v>
      </c>
      <c r="C26" s="6">
        <v>500000</v>
      </c>
      <c r="D26" s="6">
        <v>500000</v>
      </c>
    </row>
    <row r="27" spans="1:8" s="2" customFormat="1" ht="99.75" customHeight="1" x14ac:dyDescent="0.25">
      <c r="A27" s="5" t="s">
        <v>20</v>
      </c>
      <c r="B27" s="6">
        <v>3000000</v>
      </c>
      <c r="C27" s="6">
        <v>900000</v>
      </c>
      <c r="D27" s="6">
        <v>900000</v>
      </c>
    </row>
    <row r="28" spans="1:8" s="2" customFormat="1" ht="73.5" customHeight="1" x14ac:dyDescent="0.25">
      <c r="A28" s="5" t="s">
        <v>21</v>
      </c>
      <c r="B28" s="6">
        <v>1000000</v>
      </c>
      <c r="C28" s="6">
        <v>500000</v>
      </c>
      <c r="D28" s="6">
        <v>500000</v>
      </c>
    </row>
    <row r="29" spans="1:8" s="2" customFormat="1" ht="138" customHeight="1" x14ac:dyDescent="0.25">
      <c r="A29" s="5" t="s">
        <v>22</v>
      </c>
      <c r="B29" s="6">
        <v>500000</v>
      </c>
      <c r="C29" s="6">
        <v>500000</v>
      </c>
      <c r="D29" s="6">
        <v>500000</v>
      </c>
    </row>
    <row r="30" spans="1:8" s="2" customFormat="1" ht="24" customHeight="1" x14ac:dyDescent="0.25">
      <c r="A30" s="5" t="s">
        <v>23</v>
      </c>
      <c r="B30" s="6">
        <v>100000</v>
      </c>
      <c r="C30" s="6">
        <v>100000</v>
      </c>
      <c r="D30" s="6">
        <v>100000</v>
      </c>
    </row>
    <row r="31" spans="1:8" s="2" customFormat="1" ht="81.75" hidden="1" customHeight="1" x14ac:dyDescent="0.25">
      <c r="A31" s="5" t="s">
        <v>24</v>
      </c>
      <c r="B31" s="6"/>
      <c r="C31" s="6"/>
      <c r="D31" s="6"/>
    </row>
    <row r="32" spans="1:8" s="2" customFormat="1" ht="19.5" hidden="1" customHeight="1" x14ac:dyDescent="0.25">
      <c r="A32" s="5" t="s">
        <v>25</v>
      </c>
      <c r="B32" s="6">
        <v>0</v>
      </c>
      <c r="C32" s="6">
        <v>0</v>
      </c>
      <c r="D32" s="6">
        <v>0</v>
      </c>
    </row>
    <row r="33" spans="1:4" s="2" customFormat="1" ht="20.25" hidden="1" customHeight="1" x14ac:dyDescent="0.25">
      <c r="A33" s="5"/>
      <c r="B33" s="6"/>
      <c r="C33" s="6"/>
      <c r="D33" s="6"/>
    </row>
    <row r="34" spans="1:4" s="2" customFormat="1" ht="18.75" customHeight="1" x14ac:dyDescent="0.25">
      <c r="A34" s="3" t="s">
        <v>26</v>
      </c>
      <c r="B34" s="4">
        <f>B35+B41+B42+B37+B40+B38+B39+B36</f>
        <v>16926103.600000001</v>
      </c>
      <c r="C34" s="4">
        <f t="shared" ref="C34:D34" si="6">C35+C41+C42+C37+C40+C38+C39+C36</f>
        <v>12624692</v>
      </c>
      <c r="D34" s="4">
        <f t="shared" si="6"/>
        <v>12626291</v>
      </c>
    </row>
    <row r="35" spans="1:4" s="2" customFormat="1" ht="31.5" x14ac:dyDescent="0.25">
      <c r="A35" s="9" t="s">
        <v>27</v>
      </c>
      <c r="B35" s="6">
        <v>12624383</v>
      </c>
      <c r="C35" s="6">
        <v>12624692</v>
      </c>
      <c r="D35" s="6">
        <v>12626291</v>
      </c>
    </row>
    <row r="36" spans="1:4" s="2" customFormat="1" ht="110.25" hidden="1" x14ac:dyDescent="0.25">
      <c r="A36" s="9" t="s">
        <v>32</v>
      </c>
      <c r="B36" s="11">
        <v>0</v>
      </c>
      <c r="C36" s="11">
        <v>0</v>
      </c>
      <c r="D36" s="11">
        <v>0</v>
      </c>
    </row>
    <row r="37" spans="1:4" s="2" customFormat="1" ht="78.75" hidden="1" x14ac:dyDescent="0.25">
      <c r="A37" s="9" t="s">
        <v>34</v>
      </c>
      <c r="B37" s="13"/>
      <c r="C37" s="13"/>
      <c r="D37" s="13"/>
    </row>
    <row r="38" spans="1:4" s="2" customFormat="1" ht="117.75" hidden="1" customHeight="1" x14ac:dyDescent="0.25">
      <c r="A38" s="9" t="s">
        <v>35</v>
      </c>
      <c r="B38" s="13"/>
      <c r="C38" s="13"/>
      <c r="D38" s="13"/>
    </row>
    <row r="39" spans="1:4" s="2" customFormat="1" ht="63" hidden="1" x14ac:dyDescent="0.25">
      <c r="A39" s="9" t="s">
        <v>36</v>
      </c>
      <c r="B39" s="11"/>
      <c r="C39" s="11"/>
      <c r="D39" s="11"/>
    </row>
    <row r="40" spans="1:4" s="2" customFormat="1" ht="60" hidden="1" customHeight="1" x14ac:dyDescent="0.25">
      <c r="A40" s="5" t="s">
        <v>29</v>
      </c>
      <c r="B40" s="11"/>
      <c r="C40" s="11"/>
      <c r="D40" s="11"/>
    </row>
    <row r="41" spans="1:4" s="2" customFormat="1" ht="31.5" x14ac:dyDescent="0.25">
      <c r="A41" s="9" t="s">
        <v>28</v>
      </c>
      <c r="B41" s="11">
        <v>4301720.5999999996</v>
      </c>
      <c r="C41" s="11"/>
      <c r="D41" s="11"/>
    </row>
    <row r="42" spans="1:4" s="2" customFormat="1" ht="37.5" hidden="1" x14ac:dyDescent="0.25">
      <c r="A42" s="5" t="s">
        <v>30</v>
      </c>
      <c r="B42" s="6">
        <v>0</v>
      </c>
      <c r="C42" s="6">
        <v>0</v>
      </c>
      <c r="D42" s="6">
        <v>0</v>
      </c>
    </row>
    <row r="43" spans="1:4" s="2" customFormat="1" x14ac:dyDescent="0.25">
      <c r="A43" s="3" t="s">
        <v>31</v>
      </c>
      <c r="B43" s="4">
        <f>B34+B6</f>
        <v>111645359.13</v>
      </c>
      <c r="C43" s="4">
        <f>C34+C6</f>
        <v>107939270.47</v>
      </c>
      <c r="D43" s="4">
        <f>D34+D6</f>
        <v>111408432.38</v>
      </c>
    </row>
  </sheetData>
  <mergeCells count="1">
    <mergeCell ref="A2:D2"/>
  </mergeCells>
  <pageMargins left="1.1811023622047245" right="0.70866141732283472" top="0.74803149606299213" bottom="0.55118110236220474" header="0.31496062992125984" footer="0.31496062992125984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2023-10-20T08:50:15Z</cp:lastPrinted>
  <dcterms:created xsi:type="dcterms:W3CDTF">2021-11-17T11:48:05Z</dcterms:created>
  <dcterms:modified xsi:type="dcterms:W3CDTF">2023-11-17T12:44:17Z</dcterms:modified>
</cp:coreProperties>
</file>